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210" windowHeight="6195" tabRatio="844" firstSheet="5" activeTab="14"/>
  </bookViews>
  <sheets>
    <sheet name="Вариант №1" sheetId="7" r:id="rId1"/>
    <sheet name="Вариант№2" sheetId="8" r:id="rId2"/>
    <sheet name="Вариант №3" sheetId="9" r:id="rId3"/>
    <sheet name="Вариант №4" sheetId="10" r:id="rId4"/>
    <sheet name="Вариант 5" sheetId="11" r:id="rId5"/>
    <sheet name="Вариант№6" sheetId="1" r:id="rId6"/>
    <sheet name="Вариант№7" sheetId="12" r:id="rId7"/>
    <sheet name="Вариант №8" sheetId="15" r:id="rId8"/>
    <sheet name="Вариант №9" sheetId="2" r:id="rId9"/>
    <sheet name="Вариант №10" sheetId="3" r:id="rId10"/>
    <sheet name="Вариант№11" sheetId="4" r:id="rId11"/>
    <sheet name="Вариант №12" sheetId="5" r:id="rId12"/>
    <sheet name="Вариант №13" sheetId="13" r:id="rId13"/>
    <sheet name="Вариант №14" sheetId="14" r:id="rId14"/>
    <sheet name="Вариант№15" sheetId="6" r:id="rId15"/>
  </sheets>
  <externalReferences>
    <externalReference r:id="rId16"/>
    <externalReference r:id="rId17"/>
  </externalReferences>
  <definedNames>
    <definedName name="targetq">'[1]Практическая №5'!$D$10</definedName>
    <definedName name="Иванов_А.Ф.">'[2]Практическая №7 (начисления'!$B1</definedName>
  </definedNames>
  <calcPr calcId="145621"/>
</workbook>
</file>

<file path=xl/calcChain.xml><?xml version="1.0" encoding="utf-8"?>
<calcChain xmlns="http://schemas.openxmlformats.org/spreadsheetml/2006/main">
  <c r="B6" i="5" l="1"/>
  <c r="B7" i="5"/>
  <c r="B8" i="5"/>
  <c r="B9" i="5"/>
  <c r="B10" i="5"/>
  <c r="B11" i="5"/>
  <c r="B12" i="5"/>
  <c r="B13" i="5"/>
  <c r="B14" i="5"/>
  <c r="B15" i="5"/>
  <c r="B16" i="5"/>
  <c r="B17" i="5"/>
  <c r="B5" i="5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5" i="2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5" i="15"/>
  <c r="B6" i="12"/>
  <c r="B7" i="12"/>
  <c r="B8" i="12"/>
  <c r="B9" i="12"/>
  <c r="B10" i="12"/>
  <c r="B11" i="12"/>
  <c r="B12" i="12"/>
  <c r="B13" i="12"/>
  <c r="B14" i="12"/>
  <c r="B6" i="8"/>
  <c r="B7" i="8"/>
  <c r="B8" i="8"/>
  <c r="B9" i="8"/>
  <c r="B10" i="8"/>
  <c r="B11" i="8"/>
  <c r="B12" i="8"/>
  <c r="B13" i="8"/>
  <c r="B14" i="8"/>
  <c r="B15" i="8"/>
  <c r="B16" i="8"/>
  <c r="B17" i="8"/>
  <c r="B5" i="12"/>
  <c r="B5" i="8"/>
  <c r="B5" i="13"/>
  <c r="B6" i="13"/>
  <c r="B7" i="13"/>
  <c r="B8" i="6"/>
  <c r="A7" i="13"/>
  <c r="A8" i="13"/>
  <c r="B5" i="9"/>
  <c r="A6" i="15"/>
  <c r="A7" i="15"/>
  <c r="B5" i="14"/>
  <c r="A6" i="14"/>
  <c r="B6" i="14"/>
  <c r="A7" i="14"/>
  <c r="A9" i="6"/>
  <c r="A10" i="6"/>
  <c r="A6" i="5"/>
  <c r="B5" i="4"/>
  <c r="A6" i="4"/>
  <c r="B6" i="4"/>
  <c r="A7" i="4"/>
  <c r="A6" i="3"/>
  <c r="B5" i="3"/>
  <c r="A6" i="2"/>
  <c r="A7" i="2"/>
  <c r="A6" i="12"/>
  <c r="A7" i="12"/>
  <c r="A8" i="12"/>
  <c r="B5" i="11"/>
  <c r="A6" i="11"/>
  <c r="B6" i="11"/>
  <c r="B5" i="10"/>
  <c r="A6" i="10"/>
  <c r="A6" i="9"/>
  <c r="A7" i="9" s="1"/>
  <c r="B6" i="9"/>
  <c r="A6" i="8"/>
  <c r="A7" i="8"/>
  <c r="B5" i="7"/>
  <c r="A6" i="7"/>
  <c r="A7" i="7"/>
  <c r="B5" i="1"/>
  <c r="A7" i="1"/>
  <c r="B7" i="1"/>
  <c r="A6" i="1"/>
  <c r="B6" i="1"/>
  <c r="A8" i="15"/>
  <c r="A9" i="15"/>
  <c r="A11" i="8"/>
  <c r="A12" i="8"/>
  <c r="A13" i="8"/>
  <c r="B19" i="6"/>
  <c r="A20" i="6"/>
  <c r="A21" i="6"/>
  <c r="A14" i="8"/>
  <c r="A15" i="8"/>
  <c r="A9" i="12"/>
  <c r="A10" i="12"/>
  <c r="B9" i="6"/>
  <c r="A8" i="1"/>
  <c r="A8" i="4"/>
  <c r="B7" i="4"/>
  <c r="B7" i="7"/>
  <c r="A8" i="7"/>
  <c r="B8" i="7"/>
  <c r="A7" i="11"/>
  <c r="A8" i="11"/>
  <c r="B8" i="11" s="1"/>
  <c r="B6" i="7"/>
  <c r="A7" i="5"/>
  <c r="B7" i="11"/>
  <c r="A8" i="5"/>
  <c r="A9" i="7"/>
  <c r="A9" i="5"/>
  <c r="A10" i="5"/>
  <c r="A11" i="5"/>
  <c r="A12" i="5"/>
  <c r="B10" i="6"/>
  <c r="A11" i="6"/>
  <c r="A22" i="6"/>
  <c r="B21" i="6"/>
  <c r="B20" i="6"/>
  <c r="A23" i="6"/>
  <c r="A24" i="6"/>
  <c r="B22" i="6"/>
  <c r="B23" i="6"/>
  <c r="A10" i="7"/>
  <c r="B9" i="7"/>
  <c r="A8" i="2"/>
  <c r="B24" i="6"/>
  <c r="A25" i="6"/>
  <c r="A12" i="6"/>
  <c r="B11" i="6"/>
  <c r="A13" i="5"/>
  <c r="B8" i="4"/>
  <c r="A9" i="4"/>
  <c r="A11" i="12"/>
  <c r="A10" i="15"/>
  <c r="B6" i="10"/>
  <c r="A7" i="10"/>
  <c r="B8" i="1"/>
  <c r="A9" i="1"/>
  <c r="A8" i="8"/>
  <c r="A16" i="8"/>
  <c r="B6" i="3"/>
  <c r="A7" i="3"/>
  <c r="B7" i="14"/>
  <c r="A8" i="14"/>
  <c r="B8" i="13"/>
  <c r="A9" i="13"/>
  <c r="B8" i="14"/>
  <c r="A9" i="14"/>
  <c r="A11" i="15"/>
  <c r="A10" i="4"/>
  <c r="B9" i="4"/>
  <c r="A10" i="1"/>
  <c r="B9" i="1"/>
  <c r="A12" i="12"/>
  <c r="A17" i="8"/>
  <c r="A13" i="6"/>
  <c r="B12" i="6"/>
  <c r="B25" i="6"/>
  <c r="A26" i="6"/>
  <c r="A9" i="8"/>
  <c r="A9" i="2"/>
  <c r="B9" i="13"/>
  <c r="A10" i="13"/>
  <c r="B7" i="3"/>
  <c r="A8" i="3"/>
  <c r="B7" i="10"/>
  <c r="A8" i="10"/>
  <c r="A14" i="5"/>
  <c r="A11" i="7"/>
  <c r="B10" i="7"/>
  <c r="B13" i="6"/>
  <c r="A14" i="6"/>
  <c r="B8" i="3"/>
  <c r="A9" i="3"/>
  <c r="A12" i="15"/>
  <c r="B9" i="14"/>
  <c r="A10" i="14"/>
  <c r="A15" i="5"/>
  <c r="A11" i="13"/>
  <c r="B10" i="13"/>
  <c r="B26" i="6"/>
  <c r="A27" i="6"/>
  <c r="A13" i="12"/>
  <c r="B8" i="10"/>
  <c r="A9" i="10"/>
  <c r="A12" i="7"/>
  <c r="B11" i="7"/>
  <c r="A10" i="2"/>
  <c r="A11" i="1"/>
  <c r="B10" i="1"/>
  <c r="A11" i="4"/>
  <c r="B10" i="4"/>
  <c r="A11" i="2"/>
  <c r="A10" i="10"/>
  <c r="B9" i="10"/>
  <c r="B27" i="6"/>
  <c r="A28" i="6"/>
  <c r="B28" i="6"/>
  <c r="A13" i="15"/>
  <c r="B14" i="6"/>
  <c r="A15" i="6"/>
  <c r="A12" i="1"/>
  <c r="B11" i="1"/>
  <c r="B11" i="4"/>
  <c r="A12" i="4"/>
  <c r="B12" i="7"/>
  <c r="A13" i="7"/>
  <c r="A14" i="12"/>
  <c r="B11" i="13"/>
  <c r="A12" i="13"/>
  <c r="A10" i="3"/>
  <c r="B9" i="3"/>
  <c r="A16" i="5"/>
  <c r="B10" i="14"/>
  <c r="A11" i="14"/>
  <c r="A13" i="4"/>
  <c r="B12" i="4"/>
  <c r="B11" i="14"/>
  <c r="A12" i="14"/>
  <c r="B10" i="3"/>
  <c r="A11" i="3"/>
  <c r="A13" i="1"/>
  <c r="B13" i="1"/>
  <c r="B12" i="1"/>
  <c r="A17" i="5"/>
  <c r="B12" i="13"/>
  <c r="A13" i="13"/>
  <c r="B13" i="7"/>
  <c r="A14" i="7"/>
  <c r="A16" i="6"/>
  <c r="B15" i="6"/>
  <c r="A14" i="15"/>
  <c r="A11" i="10"/>
  <c r="B10" i="10"/>
  <c r="A12" i="2"/>
  <c r="A15" i="7"/>
  <c r="B14" i="7"/>
  <c r="B12" i="14"/>
  <c r="A13" i="14"/>
  <c r="B16" i="6"/>
  <c r="A17" i="6"/>
  <c r="A15" i="15"/>
  <c r="A12" i="10"/>
  <c r="B11" i="10"/>
  <c r="A13" i="2"/>
  <c r="A14" i="13"/>
  <c r="B13" i="13"/>
  <c r="B11" i="3"/>
  <c r="A12" i="3"/>
  <c r="A14" i="4"/>
  <c r="B13" i="4"/>
  <c r="B12" i="10"/>
  <c r="A13" i="10"/>
  <c r="B15" i="7"/>
  <c r="A16" i="7"/>
  <c r="A15" i="13"/>
  <c r="B14" i="13"/>
  <c r="A13" i="3"/>
  <c r="B12" i="3"/>
  <c r="A14" i="2"/>
  <c r="B17" i="6"/>
  <c r="A18" i="6"/>
  <c r="B18" i="6"/>
  <c r="B13" i="14"/>
  <c r="A14" i="14"/>
  <c r="B14" i="14"/>
  <c r="A15" i="4"/>
  <c r="B14" i="4"/>
  <c r="A16" i="15"/>
  <c r="A14" i="10"/>
  <c r="B13" i="10"/>
  <c r="A14" i="3"/>
  <c r="B14" i="3"/>
  <c r="B13" i="3"/>
  <c r="A17" i="15"/>
  <c r="A15" i="2"/>
  <c r="B16" i="7"/>
  <c r="A17" i="7"/>
  <c r="B15" i="4"/>
  <c r="A16" i="4"/>
  <c r="A16" i="13"/>
  <c r="B15" i="13"/>
  <c r="A17" i="13"/>
  <c r="B17" i="13"/>
  <c r="B16" i="13"/>
  <c r="A16" i="2"/>
  <c r="A17" i="4"/>
  <c r="B16" i="4"/>
  <c r="A18" i="7"/>
  <c r="B17" i="7"/>
  <c r="A18" i="15"/>
  <c r="A15" i="10"/>
  <c r="B14" i="10"/>
  <c r="A19" i="7"/>
  <c r="B18" i="7"/>
  <c r="B15" i="10"/>
  <c r="A16" i="10"/>
  <c r="A17" i="2"/>
  <c r="A19" i="15"/>
  <c r="B17" i="4"/>
  <c r="A18" i="4"/>
  <c r="B18" i="4"/>
  <c r="A19" i="4"/>
  <c r="B19" i="4"/>
  <c r="A17" i="10"/>
  <c r="B16" i="10"/>
  <c r="A18" i="2"/>
  <c r="B19" i="7"/>
  <c r="A20" i="7"/>
  <c r="A20" i="15"/>
  <c r="B20" i="7"/>
  <c r="A21" i="7"/>
  <c r="A21" i="15"/>
  <c r="A19" i="2"/>
  <c r="A18" i="10"/>
  <c r="B18" i="10"/>
  <c r="B17" i="10"/>
  <c r="A20" i="2"/>
  <c r="A22" i="15"/>
  <c r="B21" i="7"/>
  <c r="A22" i="7"/>
  <c r="B22" i="7"/>
  <c r="A23" i="7"/>
  <c r="A23" i="15"/>
  <c r="B23" i="7"/>
  <c r="A24" i="7"/>
  <c r="A24" i="15"/>
  <c r="B24" i="7"/>
  <c r="A25" i="7"/>
  <c r="B25" i="7"/>
  <c r="A9" i="11" l="1"/>
  <c r="A8" i="9"/>
  <c r="B7" i="9"/>
  <c r="A10" i="11" l="1"/>
  <c r="B9" i="11"/>
  <c r="B8" i="9"/>
  <c r="A9" i="9"/>
  <c r="A11" i="11" l="1"/>
  <c r="B10" i="11"/>
  <c r="A10" i="9"/>
  <c r="B9" i="9"/>
  <c r="A12" i="11" l="1"/>
  <c r="B11" i="11"/>
  <c r="A11" i="9"/>
  <c r="B10" i="9"/>
  <c r="B12" i="11" l="1"/>
  <c r="A13" i="11"/>
  <c r="B11" i="9"/>
  <c r="A12" i="9"/>
  <c r="B13" i="11" l="1"/>
  <c r="A14" i="11"/>
  <c r="B12" i="9"/>
  <c r="A13" i="9"/>
  <c r="A15" i="11" l="1"/>
  <c r="B14" i="11"/>
  <c r="A14" i="9"/>
  <c r="B13" i="9"/>
  <c r="B15" i="11" l="1"/>
  <c r="A16" i="11"/>
  <c r="A15" i="9"/>
  <c r="B14" i="9"/>
  <c r="A17" i="11" l="1"/>
  <c r="B16" i="11"/>
  <c r="A16" i="9"/>
  <c r="B15" i="9"/>
  <c r="A18" i="11" l="1"/>
  <c r="B18" i="11" s="1"/>
  <c r="B17" i="11"/>
  <c r="A17" i="9"/>
  <c r="B16" i="9"/>
  <c r="A18" i="9" l="1"/>
  <c r="B17" i="9"/>
  <c r="A19" i="9" l="1"/>
  <c r="B18" i="9"/>
  <c r="B19" i="9" l="1"/>
  <c r="A20" i="9"/>
  <c r="B20" i="9" l="1"/>
  <c r="A21" i="9"/>
  <c r="B21" i="9" l="1"/>
  <c r="A22" i="9"/>
  <c r="A23" i="9" l="1"/>
  <c r="B22" i="9"/>
  <c r="A48" i="9"/>
  <c r="B48" i="9" s="1"/>
  <c r="B23" i="9" l="1"/>
  <c r="A24" i="9"/>
  <c r="B24" i="9" l="1"/>
  <c r="A25" i="9"/>
  <c r="B25" i="9" s="1"/>
</calcChain>
</file>

<file path=xl/sharedStrings.xml><?xml version="1.0" encoding="utf-8"?>
<sst xmlns="http://schemas.openxmlformats.org/spreadsheetml/2006/main" count="97" uniqueCount="34">
  <si>
    <t>Вариант №6</t>
  </si>
  <si>
    <t>x</t>
  </si>
  <si>
    <t>w</t>
  </si>
  <si>
    <r>
      <t>D</t>
    </r>
    <r>
      <rPr>
        <vertAlign val="subscript"/>
        <sz val="14"/>
        <rFont val="Arial Cyr"/>
        <charset val="204"/>
      </rPr>
      <t>x</t>
    </r>
  </si>
  <si>
    <t>a</t>
  </si>
  <si>
    <t>Вариант №1</t>
  </si>
  <si>
    <t>t</t>
  </si>
  <si>
    <t>Y</t>
  </si>
  <si>
    <r>
      <t>D</t>
    </r>
    <r>
      <rPr>
        <vertAlign val="subscript"/>
        <sz val="14"/>
        <rFont val="Arial Cyr"/>
        <charset val="204"/>
      </rPr>
      <t>t</t>
    </r>
  </si>
  <si>
    <t>b</t>
  </si>
  <si>
    <t>Вариант №2</t>
  </si>
  <si>
    <t>X</t>
  </si>
  <si>
    <t>Вариант №3</t>
  </si>
  <si>
    <t>с</t>
  </si>
  <si>
    <t>Вариант №4</t>
  </si>
  <si>
    <t>Q</t>
  </si>
  <si>
    <t>Вариант №5</t>
  </si>
  <si>
    <t>Вариант №7</t>
  </si>
  <si>
    <t>Вариант №9</t>
  </si>
  <si>
    <t>F</t>
  </si>
  <si>
    <t>Вариант №10</t>
  </si>
  <si>
    <t>Z</t>
  </si>
  <si>
    <t>Вариант №11</t>
  </si>
  <si>
    <t>Вариант №12</t>
  </si>
  <si>
    <t>c</t>
  </si>
  <si>
    <t>Вариант 15</t>
  </si>
  <si>
    <t>Вариант №13</t>
  </si>
  <si>
    <t>i</t>
  </si>
  <si>
    <r>
      <t>D</t>
    </r>
    <r>
      <rPr>
        <vertAlign val="subscript"/>
        <sz val="14"/>
        <rFont val="Arial Cyr"/>
        <charset val="204"/>
      </rPr>
      <t>i</t>
    </r>
  </si>
  <si>
    <t>Вариант №14</t>
  </si>
  <si>
    <t>n</t>
  </si>
  <si>
    <t>Вариант №8</t>
  </si>
  <si>
    <t>Пример выполнения задания</t>
  </si>
  <si>
    <r>
      <rPr>
        <sz val="14"/>
        <rFont val="Symbol"/>
        <family val="1"/>
        <charset val="2"/>
      </rPr>
      <t>D</t>
    </r>
    <r>
      <rPr>
        <sz val="14"/>
        <rFont val="Arial Cyr"/>
        <charset val="204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</si>
</sst>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"/>
    <numFmt numFmtId="166" formatCode="0.0000"/>
    <numFmt numFmtId="167" formatCode="0.00000"/>
  </numFmts>
  <fonts count="6" x14ac:knownFonts="1">
    <font>
      <sz val="10"/>
      <name val="Arial Cyr"/>
      <charset val="204"/>
    </font>
    <font>
      <sz val="14"/>
      <name val="Arial Cyr"/>
      <charset val="204"/>
    </font>
    <font>
      <sz val="14"/>
      <name val="Symbol"/>
      <family val="1"/>
      <charset val="2"/>
    </font>
    <font>
      <vertAlign val="subscript"/>
      <sz val="14"/>
      <name val="Arial Cyr"/>
      <charset val="204"/>
    </font>
    <font>
      <sz val="8"/>
      <name val="Arial Cyr"/>
      <charset val="204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67" fontId="0" fillId="0" borderId="2" xfId="0" applyNumberFormat="1" applyFill="1" applyBorder="1"/>
    <xf numFmtId="0" fontId="0" fillId="0" borderId="0" xfId="0" applyAlignment="1">
      <alignment wrapText="1"/>
    </xf>
    <xf numFmtId="0" fontId="1" fillId="0" borderId="1" xfId="0" applyFont="1" applyBorder="1"/>
    <xf numFmtId="167" fontId="1" fillId="0" borderId="1" xfId="0" applyNumberFormat="1" applyFont="1" applyBorder="1"/>
    <xf numFmtId="0" fontId="1" fillId="0" borderId="1" xfId="0" applyFont="1" applyFill="1" applyBorder="1"/>
    <xf numFmtId="166" fontId="1" fillId="0" borderId="1" xfId="0" applyNumberFormat="1" applyFont="1" applyBorder="1"/>
    <xf numFmtId="165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Вариант№1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32219001928435"/>
          <c:y val="7.3746525127111925E-2"/>
          <c:w val="0.79080637303873258"/>
          <c:h val="0.8554596914744984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'Вариант №1'!$A$5:$A$25</c:f>
              <c:numCache>
                <c:formatCode>General</c:formatCode>
                <c:ptCount val="21"/>
                <c:pt idx="0">
                  <c:v>0</c:v>
                </c:pt>
                <c:pt idx="1">
                  <c:v>0.15</c:v>
                </c:pt>
                <c:pt idx="2">
                  <c:v>0.3</c:v>
                </c:pt>
                <c:pt idx="3">
                  <c:v>0.44999999999999996</c:v>
                </c:pt>
                <c:pt idx="4">
                  <c:v>0.6</c:v>
                </c:pt>
                <c:pt idx="5">
                  <c:v>0.75</c:v>
                </c:pt>
                <c:pt idx="6">
                  <c:v>0.9</c:v>
                </c:pt>
                <c:pt idx="7">
                  <c:v>1.05</c:v>
                </c:pt>
                <c:pt idx="8">
                  <c:v>1.2</c:v>
                </c:pt>
                <c:pt idx="9">
                  <c:v>1.3499999999999999</c:v>
                </c:pt>
                <c:pt idx="10">
                  <c:v>1.4999999999999998</c:v>
                </c:pt>
                <c:pt idx="11">
                  <c:v>1.6499999999999997</c:v>
                </c:pt>
                <c:pt idx="12">
                  <c:v>1.7999999999999996</c:v>
                </c:pt>
                <c:pt idx="13">
                  <c:v>1.9499999999999995</c:v>
                </c:pt>
                <c:pt idx="14">
                  <c:v>2.0999999999999996</c:v>
                </c:pt>
                <c:pt idx="15">
                  <c:v>2.2499999999999996</c:v>
                </c:pt>
                <c:pt idx="16">
                  <c:v>2.3999999999999995</c:v>
                </c:pt>
                <c:pt idx="17">
                  <c:v>2.5499999999999994</c:v>
                </c:pt>
                <c:pt idx="18">
                  <c:v>2.6999999999999993</c:v>
                </c:pt>
                <c:pt idx="19">
                  <c:v>2.8499999999999992</c:v>
                </c:pt>
                <c:pt idx="20">
                  <c:v>2.9999999999999991</c:v>
                </c:pt>
              </c:numCache>
            </c:numRef>
          </c:xVal>
          <c:yVal>
            <c:numRef>
              <c:f>'Вариант №1'!$B$5:$B$25</c:f>
              <c:numCache>
                <c:formatCode>0.00000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-2.6895577998399419E-2</c:v>
                </c:pt>
                <c:pt idx="8">
                  <c:v>-0.13127152089164731</c:v>
                </c:pt>
                <c:pt idx="9">
                  <c:v>-0.27347030987037041</c:v>
                </c:pt>
                <c:pt idx="10">
                  <c:v>-0.45614824662168457</c:v>
                </c:pt>
                <c:pt idx="11">
                  <c:v>-0.68168036067087545</c:v>
                </c:pt>
                <c:pt idx="12">
                  <c:v>-0.95221439714143208</c:v>
                </c:pt>
                <c:pt idx="13">
                  <c:v>-1.2697105946094638</c:v>
                </c:pt>
                <c:pt idx="14">
                  <c:v>-0.17156076829735095</c:v>
                </c:pt>
                <c:pt idx="15">
                  <c:v>-6.8435376393978745E-2</c:v>
                </c:pt>
                <c:pt idx="16">
                  <c:v>2.635418736016262E-2</c:v>
                </c:pt>
                <c:pt idx="17">
                  <c:v>0.10561868661242985</c:v>
                </c:pt>
                <c:pt idx="18">
                  <c:v>0.16453794658945881</c:v>
                </c:pt>
                <c:pt idx="19">
                  <c:v>0.20075548910202171</c:v>
                </c:pt>
                <c:pt idx="20">
                  <c:v>0.21424294983005993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17824"/>
        <c:axId val="79919360"/>
      </c:scatterChart>
      <c:valAx>
        <c:axId val="7991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19360"/>
        <c:crosses val="autoZero"/>
        <c:crossBetween val="midCat"/>
      </c:valAx>
      <c:valAx>
        <c:axId val="79919360"/>
        <c:scaling>
          <c:orientation val="minMax"/>
        </c:scaling>
        <c:delete val="0"/>
        <c:axPos val="l"/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17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 №10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66336633663367"/>
          <c:y val="0.11666714138648025"/>
          <c:w val="0.79702970297029707"/>
          <c:h val="0.770836469874958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'Вариант №10'!$A$5:$A$14</c:f>
              <c:numCache>
                <c:formatCode>General</c:formatCode>
                <c:ptCount val="10"/>
                <c:pt idx="0">
                  <c:v>0.1</c:v>
                </c:pt>
                <c:pt idx="1">
                  <c:v>0.30000000000000004</c:v>
                </c:pt>
                <c:pt idx="2">
                  <c:v>0.5</c:v>
                </c:pt>
                <c:pt idx="3">
                  <c:v>0.7</c:v>
                </c:pt>
                <c:pt idx="4">
                  <c:v>0.89999999999999991</c:v>
                </c:pt>
                <c:pt idx="5">
                  <c:v>1.0999999999999999</c:v>
                </c:pt>
                <c:pt idx="6">
                  <c:v>1.2999999999999998</c:v>
                </c:pt>
                <c:pt idx="7">
                  <c:v>1.4999999999999998</c:v>
                </c:pt>
                <c:pt idx="8">
                  <c:v>1.6999999999999997</c:v>
                </c:pt>
                <c:pt idx="9">
                  <c:v>1.8999999999999997</c:v>
                </c:pt>
              </c:numCache>
            </c:numRef>
          </c:xVal>
          <c:yVal>
            <c:numRef>
              <c:f>'Вариант №10'!$B$5:$B$14</c:f>
              <c:numCache>
                <c:formatCode>General</c:formatCode>
                <c:ptCount val="10"/>
                <c:pt idx="0">
                  <c:v>-8.043170195634513</c:v>
                </c:pt>
                <c:pt idx="1">
                  <c:v>-1.0468526642474116</c:v>
                </c:pt>
                <c:pt idx="2">
                  <c:v>3.6431676725154984</c:v>
                </c:pt>
                <c:pt idx="3">
                  <c:v>1.6778783300942233</c:v>
                </c:pt>
                <c:pt idx="4">
                  <c:v>1.97153227243306</c:v>
                </c:pt>
                <c:pt idx="5">
                  <c:v>2.2009473504064578</c:v>
                </c:pt>
                <c:pt idx="6">
                  <c:v>2.3100764573304295</c:v>
                </c:pt>
                <c:pt idx="7">
                  <c:v>2.2597289479281932</c:v>
                </c:pt>
                <c:pt idx="8">
                  <c:v>2.034633517541883</c:v>
                </c:pt>
                <c:pt idx="9">
                  <c:v>1.6467749162423557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31264"/>
        <c:axId val="79932800"/>
      </c:scatterChart>
      <c:valAx>
        <c:axId val="7993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32800"/>
        <c:crosses val="autoZero"/>
        <c:crossBetween val="midCat"/>
      </c:valAx>
      <c:valAx>
        <c:axId val="7993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31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</a:t>
            </a:r>
            <a:r>
              <a:rPr lang="ru-RU" baseline="0"/>
              <a:t> №11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61916461916462"/>
          <c:y val="0.11666714138648025"/>
          <c:w val="0.78378378378378377"/>
          <c:h val="0.770836469874958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Вариант№11!$A$5:$A$19</c:f>
              <c:numCache>
                <c:formatCode>General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xVal>
          <c:yVal>
            <c:numRef>
              <c:f>Вариант№11!$B$5:$B$19</c:f>
              <c:numCache>
                <c:formatCode>0.0000</c:formatCode>
                <c:ptCount val="15"/>
                <c:pt idx="0">
                  <c:v>1.105</c:v>
                </c:pt>
                <c:pt idx="1">
                  <c:v>0.8747958070165458</c:v>
                </c:pt>
                <c:pt idx="2">
                  <c:v>0.6782086663710799</c:v>
                </c:pt>
                <c:pt idx="3">
                  <c:v>0.48545541826562938</c:v>
                </c:pt>
                <c:pt idx="4">
                  <c:v>0.31694088031837786</c:v>
                </c:pt>
                <c:pt idx="5">
                  <c:v>0.19417731051047823</c:v>
                </c:pt>
                <c:pt idx="6">
                  <c:v>0.55249999999999999</c:v>
                </c:pt>
                <c:pt idx="7">
                  <c:v>0.49111111111111111</c:v>
                </c:pt>
                <c:pt idx="8">
                  <c:v>0.442</c:v>
                </c:pt>
                <c:pt idx="9">
                  <c:v>0.4018181818181818</c:v>
                </c:pt>
                <c:pt idx="10">
                  <c:v>0.36833333333333335</c:v>
                </c:pt>
                <c:pt idx="11">
                  <c:v>0.33999999999999997</c:v>
                </c:pt>
                <c:pt idx="12">
                  <c:v>403.14937799453617</c:v>
                </c:pt>
                <c:pt idx="13">
                  <c:v>665.35675303244966</c:v>
                </c:pt>
                <c:pt idx="14">
                  <c:v>1097.2901450271772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7216"/>
        <c:axId val="86976000"/>
      </c:scatterChart>
      <c:valAx>
        <c:axId val="816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6976000"/>
        <c:crosses val="autoZero"/>
        <c:crossBetween val="midCat"/>
      </c:valAx>
      <c:valAx>
        <c:axId val="8697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657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</a:t>
            </a:r>
            <a:r>
              <a:rPr lang="ru-RU" baseline="0"/>
              <a:t> №12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313453536754507E-2"/>
          <c:y val="0.12903225806451613"/>
          <c:w val="0.83772538141470176"/>
          <c:h val="0.6501240694789082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'Вариант №12'!$A$5:$A$17</c:f>
              <c:numCache>
                <c:formatCode>General</c:formatCode>
                <c:ptCount val="13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1.1000000000000001</c:v>
                </c:pt>
                <c:pt idx="4">
                  <c:v>1.2000000000000002</c:v>
                </c:pt>
                <c:pt idx="5">
                  <c:v>1.3000000000000003</c:v>
                </c:pt>
                <c:pt idx="6">
                  <c:v>1.4000000000000004</c:v>
                </c:pt>
                <c:pt idx="7">
                  <c:v>1.5000000000000004</c:v>
                </c:pt>
                <c:pt idx="8">
                  <c:v>1.6000000000000005</c:v>
                </c:pt>
                <c:pt idx="9">
                  <c:v>1.7000000000000006</c:v>
                </c:pt>
                <c:pt idx="10">
                  <c:v>1.8000000000000007</c:v>
                </c:pt>
                <c:pt idx="11">
                  <c:v>1.9000000000000008</c:v>
                </c:pt>
                <c:pt idx="12">
                  <c:v>2.0000000000000009</c:v>
                </c:pt>
              </c:numCache>
            </c:numRef>
          </c:xVal>
          <c:yVal>
            <c:numRef>
              <c:f>'Вариант №12'!$B$5:$B$17</c:f>
              <c:numCache>
                <c:formatCode>0.0000</c:formatCode>
                <c:ptCount val="13"/>
                <c:pt idx="0">
                  <c:v>3.1740720768248982</c:v>
                </c:pt>
                <c:pt idx="1">
                  <c:v>3.5488979428871961</c:v>
                </c:pt>
                <c:pt idx="2">
                  <c:v>3.9725441505626518</c:v>
                </c:pt>
                <c:pt idx="3">
                  <c:v>1.0695335320987698</c:v>
                </c:pt>
                <c:pt idx="4">
                  <c:v>1.1339216906254737</c:v>
                </c:pt>
                <c:pt idx="5">
                  <c:v>1.1939419001372591</c:v>
                </c:pt>
                <c:pt idx="6">
                  <c:v>1.2502041741918111</c:v>
                </c:pt>
                <c:pt idx="7">
                  <c:v>1.303196375703445</c:v>
                </c:pt>
                <c:pt idx="8">
                  <c:v>1.3533150796754789</c:v>
                </c:pt>
                <c:pt idx="9">
                  <c:v>1.4008872211677836</c:v>
                </c:pt>
                <c:pt idx="10">
                  <c:v>1.4461856537076558</c:v>
                </c:pt>
                <c:pt idx="11">
                  <c:v>1.4894405704877174</c:v>
                </c:pt>
                <c:pt idx="12">
                  <c:v>1.5308480459924567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52512"/>
        <c:axId val="79954688"/>
      </c:scatterChart>
      <c:valAx>
        <c:axId val="799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54688"/>
        <c:crosses val="autoZero"/>
        <c:crossBetween val="midCat"/>
      </c:valAx>
      <c:valAx>
        <c:axId val="7995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525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 №13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22113022113022"/>
          <c:y val="0.1200005208355939"/>
          <c:w val="0.81081081081081086"/>
          <c:h val="0.7644477623600797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'Вариант №13'!$A$6:$A$17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'Вариант №13'!$B$6:$B$17</c:f>
              <c:numCache>
                <c:formatCode>0.000</c:formatCode>
                <c:ptCount val="12"/>
                <c:pt idx="0">
                  <c:v>3.9000000000000004</c:v>
                </c:pt>
                <c:pt idx="1">
                  <c:v>18.600000000000001</c:v>
                </c:pt>
                <c:pt idx="2">
                  <c:v>54.900000000000006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68</c:v>
                </c:pt>
                <c:pt idx="7">
                  <c:v>94.962500000000006</c:v>
                </c:pt>
                <c:pt idx="8">
                  <c:v>125.53333333333333</c:v>
                </c:pt>
                <c:pt idx="9">
                  <c:v>159.71</c:v>
                </c:pt>
                <c:pt idx="10">
                  <c:v>197.4909090909091</c:v>
                </c:pt>
                <c:pt idx="11">
                  <c:v>238.875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96800"/>
        <c:axId val="79998336"/>
      </c:scatterChart>
      <c:valAx>
        <c:axId val="799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98336"/>
        <c:crosses val="autoZero"/>
        <c:crossBetween val="midCat"/>
      </c:valAx>
      <c:valAx>
        <c:axId val="7999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968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 №14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5643360384252"/>
          <c:y val="6.024103473389817E-2"/>
          <c:w val="0.84615577231700789"/>
          <c:h val="0.8819287485042692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'Вариант №14'!$A$5:$A$14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'Вариант №14'!$B$5:$B$14</c:f>
              <c:numCache>
                <c:formatCode>0.00000</c:formatCode>
                <c:ptCount val="10"/>
                <c:pt idx="0">
                  <c:v>5.9600799238518361E-2</c:v>
                </c:pt>
                <c:pt idx="1">
                  <c:v>0.1438276615812609</c:v>
                </c:pt>
                <c:pt idx="2">
                  <c:v>0.25244129544236893</c:v>
                </c:pt>
                <c:pt idx="3">
                  <c:v>0.29749944313574056</c:v>
                </c:pt>
                <c:pt idx="4">
                  <c:v>0.15465041154643924</c:v>
                </c:pt>
                <c:pt idx="5">
                  <c:v>0.98326843844258449</c:v>
                </c:pt>
                <c:pt idx="6">
                  <c:v>0.6845466664428066</c:v>
                </c:pt>
                <c:pt idx="7">
                  <c:v>6.4535996426344652E-2</c:v>
                </c:pt>
                <c:pt idx="8">
                  <c:v>0.2822191670039319</c:v>
                </c:pt>
                <c:pt idx="9">
                  <c:v>-0.78056818016918372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06144"/>
        <c:axId val="81068800"/>
      </c:scatterChart>
      <c:valAx>
        <c:axId val="800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068800"/>
        <c:crosses val="autoZero"/>
        <c:crossBetween val="midCat"/>
      </c:valAx>
      <c:valAx>
        <c:axId val="8106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0006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 №15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486098286512374E-2"/>
          <c:y val="2.768166089965398E-2"/>
          <c:w val="0.90782246724214832"/>
          <c:h val="0.866782006920415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'[1]Практическая №все &gt; и &gt;'!$B$12</c:f>
              <c:strCache>
                <c:ptCount val="1"/>
                <c:pt idx="0">
                  <c:v>w</c:v>
                </c:pt>
              </c:strCache>
            </c:strRef>
          </c:tx>
          <c:xVal>
            <c:numRef>
              <c:f>'[1]Практическая №все &gt; и &gt;'!$A$13:$A$33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xVal>
          <c:yVal>
            <c:numRef>
              <c:f>'[1]Практическая №все &gt; и &gt;'!$B$13:$B$33</c:f>
              <c:numCache>
                <c:formatCode>General</c:formatCode>
                <c:ptCount val="21"/>
                <c:pt idx="0">
                  <c:v>1.778598213784339</c:v>
                </c:pt>
                <c:pt idx="1">
                  <c:v>1.6467146796421677</c:v>
                </c:pt>
                <c:pt idx="2">
                  <c:v>1.5208739473211417</c:v>
                </c:pt>
                <c:pt idx="3">
                  <c:v>1.4026093273270801</c:v>
                </c:pt>
                <c:pt idx="4">
                  <c:v>1.2938867843215596</c:v>
                </c:pt>
                <c:pt idx="5">
                  <c:v>1.1971757534123046</c:v>
                </c:pt>
                <c:pt idx="6">
                  <c:v>1.1154517753253792</c:v>
                </c:pt>
                <c:pt idx="7">
                  <c:v>1.0520417849759887</c:v>
                </c:pt>
                <c:pt idx="8">
                  <c:v>1.010213971236775</c:v>
                </c:pt>
                <c:pt idx="9">
                  <c:v>0.99250523088861786</c:v>
                </c:pt>
                <c:pt idx="10">
                  <c:v>1</c:v>
                </c:pt>
                <c:pt idx="11">
                  <c:v>1.0319560875631923</c:v>
                </c:pt>
                <c:pt idx="12">
                  <c:v>1.2214854199442973</c:v>
                </c:pt>
                <c:pt idx="13">
                  <c:v>1.2677281237119584</c:v>
                </c:pt>
                <c:pt idx="14">
                  <c:v>1.3298211900857775</c:v>
                </c:pt>
                <c:pt idx="15">
                  <c:v>1.40571441792284</c:v>
                </c:pt>
                <c:pt idx="16">
                  <c:v>1.4933634005036656</c:v>
                </c:pt>
                <c:pt idx="17">
                  <c:v>1.590891848905448</c:v>
                </c:pt>
                <c:pt idx="18">
                  <c:v>1.6966681124306149</c:v>
                </c:pt>
                <c:pt idx="19">
                  <c:v>1.8093214162520337</c:v>
                </c:pt>
                <c:pt idx="20">
                  <c:v>1.9277242858736969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08000"/>
        <c:axId val="87010304"/>
      </c:scatterChart>
      <c:valAx>
        <c:axId val="8700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t</a:t>
                </a:r>
                <a:endParaRPr lang="ru-RU" sz="20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7010304"/>
        <c:crosses val="autoZero"/>
        <c:crossBetween val="midCat"/>
      </c:valAx>
      <c:valAx>
        <c:axId val="870103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2000">
                    <a:latin typeface="Symbol" pitchFamily="18" charset="2"/>
                  </a:rPr>
                  <a:t>w</a:t>
                </a:r>
                <a:endParaRPr lang="ru-RU" sz="20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7008000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Вариант№2</a:t>
            </a:r>
          </a:p>
        </c:rich>
      </c:tx>
      <c:layout>
        <c:manualLayout>
          <c:xMode val="edge"/>
          <c:yMode val="edge"/>
          <c:x val="0.35971296691361854"/>
          <c:y val="3.93011167721681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05079776209757"/>
          <c:y val="0.29694386459441652"/>
          <c:w val="0.75060127819918643"/>
          <c:h val="0.5895209076506798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Вариант№2!$A$5:$A$17</c:f>
              <c:numCache>
                <c:formatCode>General</c:formatCode>
                <c:ptCount val="13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1.1000000000000001</c:v>
                </c:pt>
                <c:pt idx="4">
                  <c:v>1.2000000000000002</c:v>
                </c:pt>
                <c:pt idx="5">
                  <c:v>1.3</c:v>
                </c:pt>
                <c:pt idx="6">
                  <c:v>1.4000000000000001</c:v>
                </c:pt>
                <c:pt idx="7">
                  <c:v>1.5000000000000002</c:v>
                </c:pt>
                <c:pt idx="8">
                  <c:v>1.6000000000000003</c:v>
                </c:pt>
                <c:pt idx="9">
                  <c:v>1.7000000000000004</c:v>
                </c:pt>
                <c:pt idx="10">
                  <c:v>1.8000000000000005</c:v>
                </c:pt>
                <c:pt idx="11">
                  <c:v>1.9000000000000006</c:v>
                </c:pt>
                <c:pt idx="12">
                  <c:v>2.0000000000000004</c:v>
                </c:pt>
              </c:numCache>
            </c:numRef>
          </c:xVal>
          <c:yVal>
            <c:numRef>
              <c:f>Вариант№2!$B$5:$B$17</c:f>
              <c:numCache>
                <c:formatCode>0.000</c:formatCode>
                <c:ptCount val="13"/>
                <c:pt idx="0">
                  <c:v>-8.9268807017025296</c:v>
                </c:pt>
                <c:pt idx="1">
                  <c:v>-6.0972852592342424</c:v>
                </c:pt>
                <c:pt idx="2">
                  <c:v>-3.8584073464102069</c:v>
                </c:pt>
                <c:pt idx="3">
                  <c:v>-1.9837968560984978</c:v>
                </c:pt>
                <c:pt idx="4">
                  <c:v>-0.33721768994180668</c:v>
                </c:pt>
                <c:pt idx="5">
                  <c:v>11.276727975693966</c:v>
                </c:pt>
                <c:pt idx="6">
                  <c:v>0.98598803028013104</c:v>
                </c:pt>
                <c:pt idx="7">
                  <c:v>1.0031680647011847</c:v>
                </c:pt>
                <c:pt idx="8">
                  <c:v>1.0192981759634863</c:v>
                </c:pt>
                <c:pt idx="9">
                  <c:v>1.0345034583624408</c:v>
                </c:pt>
                <c:pt idx="10">
                  <c:v>1.0488877365750275</c:v>
                </c:pt>
                <c:pt idx="11">
                  <c:v>1.0625381437086541</c:v>
                </c:pt>
                <c:pt idx="12">
                  <c:v>1.0755285285440033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6688"/>
        <c:axId val="63967616"/>
      </c:scatterChart>
      <c:valAx>
        <c:axId val="870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967616"/>
        <c:crosses val="autoZero"/>
        <c:crossBetween val="midCat"/>
      </c:valAx>
      <c:valAx>
        <c:axId val="6396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026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Вариант№3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14986605459791"/>
          <c:y val="6.2650676123254104E-2"/>
          <c:w val="0.83333471735278042"/>
          <c:h val="0.8289166379384388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'Вариант №3'!$A$5:$A$25</c:f>
              <c:numCache>
                <c:formatCode>General</c:formatCode>
                <c:ptCount val="21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1.1500000000000001</c:v>
                </c:pt>
                <c:pt idx="4">
                  <c:v>1.2000000000000002</c:v>
                </c:pt>
                <c:pt idx="5">
                  <c:v>1.2500000000000002</c:v>
                </c:pt>
                <c:pt idx="6">
                  <c:v>1.3000000000000003</c:v>
                </c:pt>
                <c:pt idx="7">
                  <c:v>1.3500000000000003</c:v>
                </c:pt>
                <c:pt idx="8">
                  <c:v>1.4000000000000004</c:v>
                </c:pt>
                <c:pt idx="9">
                  <c:v>1.4500000000000004</c:v>
                </c:pt>
                <c:pt idx="10">
                  <c:v>1.5000000000000004</c:v>
                </c:pt>
                <c:pt idx="11">
                  <c:v>1.5500000000000005</c:v>
                </c:pt>
                <c:pt idx="12">
                  <c:v>1.6000000000000005</c:v>
                </c:pt>
                <c:pt idx="13">
                  <c:v>1.6500000000000006</c:v>
                </c:pt>
                <c:pt idx="14">
                  <c:v>1.7000000000000006</c:v>
                </c:pt>
                <c:pt idx="15">
                  <c:v>1.7500000000000007</c:v>
                </c:pt>
                <c:pt idx="16">
                  <c:v>1.8000000000000007</c:v>
                </c:pt>
                <c:pt idx="17">
                  <c:v>1.8500000000000008</c:v>
                </c:pt>
                <c:pt idx="18">
                  <c:v>1.9000000000000008</c:v>
                </c:pt>
                <c:pt idx="19">
                  <c:v>1.9500000000000008</c:v>
                </c:pt>
                <c:pt idx="20">
                  <c:v>2.0000000000000009</c:v>
                </c:pt>
              </c:numCache>
            </c:numRef>
          </c:xVal>
          <c:yVal>
            <c:numRef>
              <c:f>'Вариант №3'!$B$5:$B$25</c:f>
              <c:numCache>
                <c:formatCode>0.00000</c:formatCode>
                <c:ptCount val="21"/>
                <c:pt idx="0">
                  <c:v>6.5</c:v>
                </c:pt>
                <c:pt idx="1">
                  <c:v>6.7720000000000002</c:v>
                </c:pt>
                <c:pt idx="2">
                  <c:v>7.0579999999999998</c:v>
                </c:pt>
                <c:pt idx="3">
                  <c:v>7.3580000000000005</c:v>
                </c:pt>
                <c:pt idx="4">
                  <c:v>3.8953832685146641</c:v>
                </c:pt>
                <c:pt idx="5">
                  <c:v>1.5148854903194786</c:v>
                </c:pt>
                <c:pt idx="6">
                  <c:v>1.4694029336477583</c:v>
                </c:pt>
                <c:pt idx="7">
                  <c:v>1.4255699837486411</c:v>
                </c:pt>
                <c:pt idx="8">
                  <c:v>1.3833469010514492</c:v>
                </c:pt>
                <c:pt idx="9">
                  <c:v>1.3426884404756545</c:v>
                </c:pt>
                <c:pt idx="10">
                  <c:v>1.303545461129288</c:v>
                </c:pt>
                <c:pt idx="11">
                  <c:v>1.2658662410345867</c:v>
                </c:pt>
                <c:pt idx="12">
                  <c:v>1.2295975408073772</c:v>
                </c:pt>
                <c:pt idx="13">
                  <c:v>1.1946854555951578</c:v>
                </c:pt>
                <c:pt idx="14">
                  <c:v>1.1610760898301713</c:v>
                </c:pt>
                <c:pt idx="15">
                  <c:v>1.1287160847617965</c:v>
                </c:pt>
                <c:pt idx="16">
                  <c:v>1.0975530244637082</c:v>
                </c:pt>
                <c:pt idx="17">
                  <c:v>1.0675357421504887</c:v>
                </c:pt>
                <c:pt idx="18">
                  <c:v>1.0386145452167472</c:v>
                </c:pt>
                <c:pt idx="19">
                  <c:v>1.0107413744257496</c:v>
                </c:pt>
                <c:pt idx="20">
                  <c:v>0.98386991009990687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63264"/>
        <c:axId val="81100800"/>
      </c:scatterChart>
      <c:valAx>
        <c:axId val="799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100800"/>
        <c:crosses val="autoZero"/>
        <c:crossBetween val="midCat"/>
      </c:valAx>
      <c:valAx>
        <c:axId val="8110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996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98425196850393704" l="0.74803149606299213" r="0.35433070866141736" t="0.98425196850393704" header="0.51181102362204722" footer="0.5118110236220472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Вариант№4</a:t>
            </a:r>
          </a:p>
        </c:rich>
      </c:tx>
      <c:layout>
        <c:manualLayout>
          <c:xMode val="edge"/>
          <c:yMode val="edge"/>
          <c:x val="0.41891986474663634"/>
          <c:y val="3.1325342492425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03324498797"/>
          <c:y val="0.1518074075294234"/>
          <c:w val="0.78153325048663269"/>
          <c:h val="0.7903623757087440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'Вариант №4'!$A$5:$A$25</c:f>
              <c:numCache>
                <c:formatCode>General</c:formatCode>
                <c:ptCount val="21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  <c:pt idx="7">
                  <c:v>1.4000000000000001</c:v>
                </c:pt>
                <c:pt idx="8">
                  <c:v>1.5000000000000002</c:v>
                </c:pt>
                <c:pt idx="9">
                  <c:v>1.6000000000000003</c:v>
                </c:pt>
                <c:pt idx="10">
                  <c:v>1.7000000000000004</c:v>
                </c:pt>
                <c:pt idx="11">
                  <c:v>1.8000000000000005</c:v>
                </c:pt>
                <c:pt idx="12">
                  <c:v>1.9000000000000006</c:v>
                </c:pt>
                <c:pt idx="13">
                  <c:v>2.0000000000000004</c:v>
                </c:pt>
              </c:numCache>
            </c:numRef>
          </c:xVal>
          <c:yVal>
            <c:numRef>
              <c:f>'Вариант №4'!$B$5:$B$25</c:f>
              <c:numCache>
                <c:formatCode>0.00000</c:formatCode>
                <c:ptCount val="21"/>
                <c:pt idx="0">
                  <c:v>-12.746333885455289</c:v>
                </c:pt>
                <c:pt idx="1">
                  <c:v>-8.9268807017025349</c:v>
                </c:pt>
                <c:pt idx="2">
                  <c:v>-6.0972852592342441</c:v>
                </c:pt>
                <c:pt idx="3">
                  <c:v>-3.8584073464102095</c:v>
                </c:pt>
                <c:pt idx="4">
                  <c:v>-1.9837968560985009</c:v>
                </c:pt>
                <c:pt idx="5">
                  <c:v>-0.33721768994180934</c:v>
                </c:pt>
                <c:pt idx="6">
                  <c:v>1.1672797502472241</c:v>
                </c:pt>
                <c:pt idx="7">
                  <c:v>8.883823649692232</c:v>
                </c:pt>
                <c:pt idx="8">
                  <c:v>2.6335972752184253</c:v>
                </c:pt>
                <c:pt idx="9">
                  <c:v>2.6546093014973251</c:v>
                </c:pt>
                <c:pt idx="10">
                  <c:v>2.6749830358780193</c:v>
                </c:pt>
                <c:pt idx="11">
                  <c:v>2.6947571003507429</c:v>
                </c:pt>
                <c:pt idx="12">
                  <c:v>2.713966702504941</c:v>
                </c:pt>
                <c:pt idx="13">
                  <c:v>2.7326440265160508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12064"/>
        <c:axId val="81126528"/>
      </c:scatterChart>
      <c:valAx>
        <c:axId val="811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126528"/>
        <c:crosses val="autoZero"/>
        <c:crossBetween val="midCat"/>
      </c:valAx>
      <c:valAx>
        <c:axId val="8112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112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Вариант №5</a:t>
            </a:r>
          </a:p>
        </c:rich>
      </c:tx>
      <c:layout>
        <c:manualLayout>
          <c:xMode val="edge"/>
          <c:yMode val="edge"/>
          <c:x val="0.37780389391624558"/>
          <c:y val="3.852886590013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7142857142857"/>
          <c:y val="0.24868651488616461"/>
          <c:w val="0.66351829988193622"/>
          <c:h val="0.6479859894921190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'Вариант 5'!$A$5:$A$18</c:f>
              <c:numCache>
                <c:formatCode>General</c:formatCode>
                <c:ptCount val="14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</c:numCache>
            </c:numRef>
          </c:xVal>
          <c:yVal>
            <c:numRef>
              <c:f>'Вариант 5'!$B$5:$B$18</c:f>
              <c:numCache>
                <c:formatCode>0.00000</c:formatCode>
                <c:ptCount val="14"/>
                <c:pt idx="0">
                  <c:v>1.4407957455021638</c:v>
                </c:pt>
                <c:pt idx="1">
                  <c:v>1.2725300320103741</c:v>
                </c:pt>
                <c:pt idx="2">
                  <c:v>1.021768315857505</c:v>
                </c:pt>
                <c:pt idx="3">
                  <c:v>0.7281003582740333</c:v>
                </c:pt>
                <c:pt idx="4">
                  <c:v>4.1399999999999997</c:v>
                </c:pt>
                <c:pt idx="5">
                  <c:v>6.6400000000000006</c:v>
                </c:pt>
                <c:pt idx="6">
                  <c:v>6.36</c:v>
                </c:pt>
                <c:pt idx="7">
                  <c:v>6.16</c:v>
                </c:pt>
                <c:pt idx="8">
                  <c:v>6.04</c:v>
                </c:pt>
                <c:pt idx="9">
                  <c:v>-6.5551195897845602</c:v>
                </c:pt>
                <c:pt idx="10">
                  <c:v>-4.1214691703063879</c:v>
                </c:pt>
                <c:pt idx="11">
                  <c:v>-2.7480428690202321</c:v>
                </c:pt>
                <c:pt idx="12">
                  <c:v>-1.8047898392692758</c:v>
                </c:pt>
                <c:pt idx="13">
                  <c:v>-1.0665894949535266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36160"/>
        <c:axId val="64271104"/>
      </c:scatterChart>
      <c:valAx>
        <c:axId val="642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4271104"/>
        <c:crosses val="autoZero"/>
        <c:crossBetween val="midCat"/>
      </c:valAx>
      <c:valAx>
        <c:axId val="6427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4236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Вариант №6</a:t>
            </a:r>
          </a:p>
        </c:rich>
      </c:tx>
      <c:layout>
        <c:manualLayout>
          <c:xMode val="edge"/>
          <c:yMode val="edge"/>
          <c:x val="0.34272375117097498"/>
          <c:y val="3.7878999302302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340449724109"/>
          <c:y val="0.28409195997558584"/>
          <c:w val="0.84507235977928719"/>
          <c:h val="0.6136386335472654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Вариант№6!$A$5:$A$13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Вариант№6!$B$5:$B$13</c:f>
              <c:numCache>
                <c:formatCode>General</c:formatCode>
                <c:ptCount val="9"/>
                <c:pt idx="0">
                  <c:v>-6.5761872579715358E-2</c:v>
                </c:pt>
                <c:pt idx="1">
                  <c:v>-1.9297706425681949E-2</c:v>
                </c:pt>
                <c:pt idx="2">
                  <c:v>1.9113007712959706E-3</c:v>
                </c:pt>
                <c:pt idx="3">
                  <c:v>-8.2948041368892042E-2</c:v>
                </c:pt>
                <c:pt idx="4">
                  <c:v>2.3811015779522995</c:v>
                </c:pt>
                <c:pt idx="5">
                  <c:v>3.5</c:v>
                </c:pt>
                <c:pt idx="6">
                  <c:v>4.5788569702133275</c:v>
                </c:pt>
                <c:pt idx="7">
                  <c:v>5.669644724526929</c:v>
                </c:pt>
                <c:pt idx="8">
                  <c:v>6.7860440414872674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8192"/>
        <c:axId val="64010112"/>
      </c:scatterChart>
      <c:valAx>
        <c:axId val="640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4010112"/>
        <c:crosses val="autoZero"/>
        <c:crossBetween val="midCat"/>
      </c:valAx>
      <c:valAx>
        <c:axId val="6401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40081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</a:t>
            </a:r>
            <a:r>
              <a:rPr lang="ru-RU" baseline="0"/>
              <a:t> №7</a:t>
            </a:r>
            <a:endParaRPr lang="ru-RU"/>
          </a:p>
        </c:rich>
      </c:tx>
      <c:layout>
        <c:manualLayout>
          <c:xMode val="edge"/>
          <c:yMode val="edge"/>
          <c:x val="0.35388513950068801"/>
          <c:y val="1.14340179138949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399141630901282E-2"/>
          <c:y val="4.8611111111111112E-2"/>
          <c:w val="0.86909871244635195"/>
          <c:h val="0.82986111111111116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Вариант№7!$A$5:$A$14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Вариант№7!$B$5:$B$14</c:f>
              <c:numCache>
                <c:formatCode>General</c:formatCode>
                <c:ptCount val="10"/>
                <c:pt idx="0">
                  <c:v>0.97390874094431867</c:v>
                </c:pt>
                <c:pt idx="1">
                  <c:v>0.82287874528033755</c:v>
                </c:pt>
                <c:pt idx="2">
                  <c:v>0.79678748622465634</c:v>
                </c:pt>
                <c:pt idx="3">
                  <c:v>0.82184874961635646</c:v>
                </c:pt>
                <c:pt idx="4">
                  <c:v>0.87493873660829991</c:v>
                </c:pt>
                <c:pt idx="5">
                  <c:v>0.94575749056067504</c:v>
                </c:pt>
                <c:pt idx="6">
                  <c:v>1.0711892990699379</c:v>
                </c:pt>
                <c:pt idx="7">
                  <c:v>1.2791812460476248</c:v>
                </c:pt>
                <c:pt idx="8">
                  <c:v>1.480333768495006</c:v>
                </c:pt>
                <c:pt idx="9">
                  <c:v>1.6760912590556809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22016"/>
        <c:axId val="64023936"/>
      </c:scatterChart>
      <c:valAx>
        <c:axId val="640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4023936"/>
        <c:crosses val="autoZero"/>
        <c:crossBetween val="midCat"/>
      </c:valAx>
      <c:valAx>
        <c:axId val="6402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2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Вариант №8</a:t>
            </a:r>
          </a:p>
        </c:rich>
      </c:tx>
      <c:layout>
        <c:manualLayout>
          <c:xMode val="edge"/>
          <c:yMode val="edge"/>
          <c:x val="0.42105263157894735"/>
          <c:y val="3.1325301204819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68649885583524"/>
          <c:y val="0.14939776614006747"/>
          <c:w val="0.86727688787185353"/>
          <c:h val="0.7927720170980999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'Вариант №8'!$A$5:$A$24</c:f>
              <c:numCache>
                <c:formatCode>General</c:formatCode>
                <c:ptCount val="20"/>
                <c:pt idx="0">
                  <c:v>2</c:v>
                </c:pt>
                <c:pt idx="1">
                  <c:v>2.25</c:v>
                </c:pt>
                <c:pt idx="2">
                  <c:v>2.5</c:v>
                </c:pt>
                <c:pt idx="3">
                  <c:v>2.75</c:v>
                </c:pt>
                <c:pt idx="4">
                  <c:v>3</c:v>
                </c:pt>
                <c:pt idx="5">
                  <c:v>3.25</c:v>
                </c:pt>
                <c:pt idx="6">
                  <c:v>3.5</c:v>
                </c:pt>
                <c:pt idx="7">
                  <c:v>3.75</c:v>
                </c:pt>
                <c:pt idx="8">
                  <c:v>4</c:v>
                </c:pt>
                <c:pt idx="9">
                  <c:v>4.25</c:v>
                </c:pt>
                <c:pt idx="10">
                  <c:v>4.5</c:v>
                </c:pt>
                <c:pt idx="11">
                  <c:v>4.75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</c:numCache>
            </c:numRef>
          </c:cat>
          <c:val>
            <c:numRef>
              <c:f>'Вариант №8'!$B$5:$B$24</c:f>
              <c:numCache>
                <c:formatCode>General</c:formatCode>
                <c:ptCount val="20"/>
                <c:pt idx="0">
                  <c:v>0.17317818956819406</c:v>
                </c:pt>
                <c:pt idx="1">
                  <c:v>0.39460210028461018</c:v>
                </c:pt>
                <c:pt idx="2">
                  <c:v>0.6418310927316131</c:v>
                </c:pt>
                <c:pt idx="3">
                  <c:v>0.85433488714563</c:v>
                </c:pt>
                <c:pt idx="4">
                  <c:v>0.98008514332518293</c:v>
                </c:pt>
                <c:pt idx="5">
                  <c:v>0.98829381286401186</c:v>
                </c:pt>
                <c:pt idx="6">
                  <c:v>0.87695112717165236</c:v>
                </c:pt>
                <c:pt idx="7">
                  <c:v>-0.32809406838179433</c:v>
                </c:pt>
                <c:pt idx="8">
                  <c:v>-0.45564050376207155</c:v>
                </c:pt>
                <c:pt idx="9">
                  <c:v>-0.56240140522367454</c:v>
                </c:pt>
                <c:pt idx="10">
                  <c:v>-0.63853490545112557</c:v>
                </c:pt>
                <c:pt idx="11">
                  <c:v>-0.67621504444384861</c:v>
                </c:pt>
                <c:pt idx="12">
                  <c:v>-0.67025930441920767</c:v>
                </c:pt>
                <c:pt idx="13">
                  <c:v>-0.61856966645744293</c:v>
                </c:pt>
                <c:pt idx="14">
                  <c:v>-0.52235573298593985</c:v>
                </c:pt>
                <c:pt idx="15">
                  <c:v>-0.38612327130469526</c:v>
                </c:pt>
                <c:pt idx="16">
                  <c:v>-0.21742751930006288</c:v>
                </c:pt>
                <c:pt idx="17">
                  <c:v>-2.6406675441332347E-2</c:v>
                </c:pt>
                <c:pt idx="18">
                  <c:v>0.17487391159743723</c:v>
                </c:pt>
                <c:pt idx="19">
                  <c:v>0.37322324832651033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21760"/>
        <c:axId val="81623680"/>
      </c:lineChart>
      <c:catAx>
        <c:axId val="816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62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62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62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Вариант №9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703148701346159E-2"/>
          <c:y val="6.024103473389817E-2"/>
          <c:w val="0.85714475522772116"/>
          <c:h val="0.840964844885218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'Вариант №9'!$A$5:$A$20</c:f>
              <c:numCache>
                <c:formatCode>General</c:formatCode>
                <c:ptCount val="1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0.79999999999999993</c:v>
                </c:pt>
                <c:pt idx="4">
                  <c:v>0.89999999999999991</c:v>
                </c:pt>
                <c:pt idx="5">
                  <c:v>0.99999999999999989</c:v>
                </c:pt>
                <c:pt idx="6">
                  <c:v>1.0999999999999999</c:v>
                </c:pt>
                <c:pt idx="7">
                  <c:v>1.2</c:v>
                </c:pt>
                <c:pt idx="8">
                  <c:v>1.3</c:v>
                </c:pt>
                <c:pt idx="9">
                  <c:v>1.4000000000000001</c:v>
                </c:pt>
                <c:pt idx="10">
                  <c:v>1.5000000000000002</c:v>
                </c:pt>
                <c:pt idx="11">
                  <c:v>1.6000000000000003</c:v>
                </c:pt>
                <c:pt idx="12">
                  <c:v>1.7000000000000004</c:v>
                </c:pt>
                <c:pt idx="13">
                  <c:v>1.8000000000000005</c:v>
                </c:pt>
                <c:pt idx="14">
                  <c:v>1.9000000000000006</c:v>
                </c:pt>
                <c:pt idx="15">
                  <c:v>2.0000000000000004</c:v>
                </c:pt>
              </c:numCache>
            </c:numRef>
          </c:xVal>
          <c:yVal>
            <c:numRef>
              <c:f>'Вариант №9'!$B$5:$B$20</c:f>
              <c:numCache>
                <c:formatCode>0.00000</c:formatCode>
                <c:ptCount val="16"/>
                <c:pt idx="0">
                  <c:v>1.9624287756705634E-3</c:v>
                </c:pt>
                <c:pt idx="1">
                  <c:v>0.11654563814486539</c:v>
                </c:pt>
                <c:pt idx="2">
                  <c:v>0.34521018898488287</c:v>
                </c:pt>
                <c:pt idx="3">
                  <c:v>0.60217274302304935</c:v>
                </c:pt>
                <c:pt idx="4">
                  <c:v>0.82007844811813191</c:v>
                </c:pt>
                <c:pt idx="5">
                  <c:v>0.95782513314973639</c:v>
                </c:pt>
                <c:pt idx="6">
                  <c:v>0.32221929473391919</c:v>
                </c:pt>
                <c:pt idx="7">
                  <c:v>0.34242268082220628</c:v>
                </c:pt>
                <c:pt idx="8">
                  <c:v>0.36172783601759284</c:v>
                </c:pt>
                <c:pt idx="9">
                  <c:v>0.38021124171160608</c:v>
                </c:pt>
                <c:pt idx="10">
                  <c:v>0.3979400086720376</c:v>
                </c:pt>
                <c:pt idx="11">
                  <c:v>0.41497334797081803</c:v>
                </c:pt>
                <c:pt idx="12">
                  <c:v>0.43136376415898736</c:v>
                </c:pt>
                <c:pt idx="13">
                  <c:v>0.44715803134221932</c:v>
                </c:pt>
                <c:pt idx="14">
                  <c:v>0.46239799789895614</c:v>
                </c:pt>
                <c:pt idx="15">
                  <c:v>0.47712125471966249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1872"/>
        <c:axId val="81650048"/>
      </c:scatterChart>
      <c:valAx>
        <c:axId val="816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650048"/>
        <c:crosses val="autoZero"/>
        <c:crossBetween val="midCat"/>
      </c:valAx>
      <c:valAx>
        <c:axId val="8165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1631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28575</xdr:rowOff>
    </xdr:from>
    <xdr:to>
      <xdr:col>8</xdr:col>
      <xdr:colOff>523875</xdr:colOff>
      <xdr:row>25</xdr:row>
      <xdr:rowOff>19050</xdr:rowOff>
    </xdr:to>
    <xdr:graphicFrame macro="">
      <xdr:nvGraphicFramePr>
        <xdr:cNvPr id="20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57150</xdr:rowOff>
    </xdr:from>
    <xdr:to>
      <xdr:col>8</xdr:col>
      <xdr:colOff>219075</xdr:colOff>
      <xdr:row>19</xdr:row>
      <xdr:rowOff>76200</xdr:rowOff>
    </xdr:to>
    <xdr:graphicFrame macro="">
      <xdr:nvGraphicFramePr>
        <xdr:cNvPr id="9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</xdr:row>
      <xdr:rowOff>47625</xdr:rowOff>
    </xdr:from>
    <xdr:to>
      <xdr:col>8</xdr:col>
      <xdr:colOff>342900</xdr:colOff>
      <xdr:row>19</xdr:row>
      <xdr:rowOff>66675</xdr:rowOff>
    </xdr:to>
    <xdr:graphicFrame macro="">
      <xdr:nvGraphicFramePr>
        <xdr:cNvPr id="10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5</xdr:row>
      <xdr:rowOff>152400</xdr:rowOff>
    </xdr:from>
    <xdr:to>
      <xdr:col>8</xdr:col>
      <xdr:colOff>0</xdr:colOff>
      <xdr:row>17</xdr:row>
      <xdr:rowOff>133350</xdr:rowOff>
    </xdr:to>
    <xdr:graphicFrame macro="">
      <xdr:nvGraphicFramePr>
        <xdr:cNvPr id="11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</xdr:row>
      <xdr:rowOff>19050</xdr:rowOff>
    </xdr:from>
    <xdr:to>
      <xdr:col>8</xdr:col>
      <xdr:colOff>266700</xdr:colOff>
      <xdr:row>18</xdr:row>
      <xdr:rowOff>57150</xdr:rowOff>
    </xdr:to>
    <xdr:graphicFrame macro="">
      <xdr:nvGraphicFramePr>
        <xdr:cNvPr id="143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28575</xdr:rowOff>
    </xdr:from>
    <xdr:to>
      <xdr:col>8</xdr:col>
      <xdr:colOff>428625</xdr:colOff>
      <xdr:row>29</xdr:row>
      <xdr:rowOff>95250</xdr:rowOff>
    </xdr:to>
    <xdr:graphicFrame macro="">
      <xdr:nvGraphicFramePr>
        <xdr:cNvPr id="153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5</xdr:row>
      <xdr:rowOff>47625</xdr:rowOff>
    </xdr:from>
    <xdr:to>
      <xdr:col>7</xdr:col>
      <xdr:colOff>476250</xdr:colOff>
      <xdr:row>28</xdr:row>
      <xdr:rowOff>9525</xdr:rowOff>
    </xdr:to>
    <xdr:graphicFrame macro="">
      <xdr:nvGraphicFramePr>
        <xdr:cNvPr id="1232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5</xdr:row>
      <xdr:rowOff>19050</xdr:rowOff>
    </xdr:from>
    <xdr:to>
      <xdr:col>8</xdr:col>
      <xdr:colOff>352425</xdr:colOff>
      <xdr:row>20</xdr:row>
      <xdr:rowOff>115661</xdr:rowOff>
    </xdr:to>
    <xdr:graphicFrame macro="">
      <xdr:nvGraphicFramePr>
        <xdr:cNvPr id="3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38100</xdr:rowOff>
    </xdr:from>
    <xdr:to>
      <xdr:col>8</xdr:col>
      <xdr:colOff>571500</xdr:colOff>
      <xdr:row>25</xdr:row>
      <xdr:rowOff>28575</xdr:rowOff>
    </xdr:to>
    <xdr:graphicFrame macro="">
      <xdr:nvGraphicFramePr>
        <xdr:cNvPr id="4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19050</xdr:rowOff>
    </xdr:from>
    <xdr:to>
      <xdr:col>8</xdr:col>
      <xdr:colOff>581025</xdr:colOff>
      <xdr:row>24</xdr:row>
      <xdr:rowOff>152400</xdr:rowOff>
    </xdr:to>
    <xdr:graphicFrame macro="">
      <xdr:nvGraphicFramePr>
        <xdr:cNvPr id="5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</xdr:row>
      <xdr:rowOff>28575</xdr:rowOff>
    </xdr:from>
    <xdr:to>
      <xdr:col>8</xdr:col>
      <xdr:colOff>38100</xdr:colOff>
      <xdr:row>19</xdr:row>
      <xdr:rowOff>38100</xdr:rowOff>
    </xdr:to>
    <xdr:graphicFrame macro="">
      <xdr:nvGraphicFramePr>
        <xdr:cNvPr id="6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5</xdr:row>
      <xdr:rowOff>104775</xdr:rowOff>
    </xdr:from>
    <xdr:to>
      <xdr:col>7</xdr:col>
      <xdr:colOff>323850</xdr:colOff>
      <xdr:row>21</xdr:row>
      <xdr:rowOff>66675</xdr:rowOff>
    </xdr:to>
    <xdr:graphicFrame macro="">
      <xdr:nvGraphicFramePr>
        <xdr:cNvPr id="10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</xdr:row>
      <xdr:rowOff>47625</xdr:rowOff>
    </xdr:from>
    <xdr:to>
      <xdr:col>8</xdr:col>
      <xdr:colOff>600075</xdr:colOff>
      <xdr:row>22</xdr:row>
      <xdr:rowOff>38100</xdr:rowOff>
    </xdr:to>
    <xdr:graphicFrame macro="">
      <xdr:nvGraphicFramePr>
        <xdr:cNvPr id="720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5</xdr:row>
      <xdr:rowOff>161925</xdr:rowOff>
    </xdr:from>
    <xdr:to>
      <xdr:col>8</xdr:col>
      <xdr:colOff>581025</xdr:colOff>
      <xdr:row>25</xdr:row>
      <xdr:rowOff>0</xdr:rowOff>
    </xdr:to>
    <xdr:graphicFrame macro="">
      <xdr:nvGraphicFramePr>
        <xdr:cNvPr id="164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142875</xdr:rowOff>
    </xdr:from>
    <xdr:to>
      <xdr:col>9</xdr:col>
      <xdr:colOff>95250</xdr:colOff>
      <xdr:row>23</xdr:row>
      <xdr:rowOff>142875</xdr:rowOff>
    </xdr:to>
    <xdr:graphicFrame macro="">
      <xdr:nvGraphicFramePr>
        <xdr:cNvPr id="82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&#1040;-5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72;&#1082;&#1090;&#1080;&#1095;&#1077;&#1089;&#1082;&#1072;&#1103;%20&#8470;7%20(&#1085;&#1072;&#1095;&#1080;&#1089;&#1083;&#1077;&#1085;&#1080;&#110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open please"/>
      <sheetName val="практическая №1"/>
      <sheetName val="практическая №2"/>
      <sheetName val="Практическая №3"/>
      <sheetName val="Практическая №4"/>
      <sheetName val="Практическая №5"/>
      <sheetName val="Практическая №6 (график1)"/>
      <sheetName val="Практическая №6 (график2)"/>
      <sheetName val="Практическая №6 (график3)"/>
      <sheetName val="Практическая №6 (график4)"/>
      <sheetName val="Практическая №6 (график5)"/>
      <sheetName val="Практическая №6 (график6)"/>
      <sheetName val="Практическая №7 (начисления)"/>
      <sheetName val="Практическая №7 (диаграмма)"/>
      <sheetName val="Практическая №7 (Детские)"/>
      <sheetName val="Практическая №7 (зарплата)"/>
      <sheetName val="Практическая №7 (аванс)"/>
      <sheetName val="Практическая №8"/>
      <sheetName val="Практическая №9"/>
      <sheetName val="Практическая №10"/>
      <sheetName val="Практическая №все &gt; и &gt;"/>
      <sheetName val="Практическая №еще одна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B12" t="str">
            <v>w</v>
          </cell>
        </row>
        <row r="13">
          <cell r="A13">
            <v>-1</v>
          </cell>
          <cell r="B13">
            <v>1.778598213784339</v>
          </cell>
        </row>
        <row r="14">
          <cell r="A14">
            <v>-0.9</v>
          </cell>
          <cell r="B14">
            <v>1.6467146796421677</v>
          </cell>
        </row>
        <row r="15">
          <cell r="A15">
            <v>-0.8</v>
          </cell>
          <cell r="B15">
            <v>1.5208739473211417</v>
          </cell>
        </row>
        <row r="16">
          <cell r="A16">
            <v>-0.70000000000000007</v>
          </cell>
          <cell r="B16">
            <v>1.4026093273270801</v>
          </cell>
        </row>
        <row r="17">
          <cell r="A17">
            <v>-0.60000000000000009</v>
          </cell>
          <cell r="B17">
            <v>1.2938867843215596</v>
          </cell>
        </row>
        <row r="18">
          <cell r="A18">
            <v>-0.50000000000000011</v>
          </cell>
          <cell r="B18">
            <v>1.1971757534123046</v>
          </cell>
        </row>
        <row r="19">
          <cell r="A19">
            <v>-0.40000000000000013</v>
          </cell>
          <cell r="B19">
            <v>1.1154517753253792</v>
          </cell>
        </row>
        <row r="20">
          <cell r="A20">
            <v>-0.30000000000000016</v>
          </cell>
          <cell r="B20">
            <v>1.0520417849759887</v>
          </cell>
        </row>
        <row r="21">
          <cell r="A21">
            <v>-0.20000000000000015</v>
          </cell>
          <cell r="B21">
            <v>1.010213971236775</v>
          </cell>
        </row>
        <row r="22">
          <cell r="A22">
            <v>-0.10000000000000014</v>
          </cell>
          <cell r="B22">
            <v>0.99250523088861786</v>
          </cell>
        </row>
        <row r="23">
          <cell r="A23">
            <v>-1.3877787807814457E-16</v>
          </cell>
          <cell r="B23">
            <v>1</v>
          </cell>
        </row>
        <row r="24">
          <cell r="A24">
            <v>9.9999999999999867E-2</v>
          </cell>
          <cell r="B24">
            <v>1.0319560875631923</v>
          </cell>
        </row>
        <row r="25">
          <cell r="A25">
            <v>0.19999999999999987</v>
          </cell>
          <cell r="B25">
            <v>1.2214854199442973</v>
          </cell>
        </row>
        <row r="26">
          <cell r="A26">
            <v>0.29999999999999988</v>
          </cell>
          <cell r="B26">
            <v>1.2677281237119584</v>
          </cell>
        </row>
        <row r="27">
          <cell r="A27">
            <v>0.39999999999999991</v>
          </cell>
          <cell r="B27">
            <v>1.3298211900857775</v>
          </cell>
        </row>
        <row r="28">
          <cell r="A28">
            <v>0.49999999999999989</v>
          </cell>
          <cell r="B28">
            <v>1.40571441792284</v>
          </cell>
        </row>
        <row r="29">
          <cell r="A29">
            <v>0.59999999999999987</v>
          </cell>
          <cell r="B29">
            <v>1.4933634005036656</v>
          </cell>
        </row>
        <row r="30">
          <cell r="A30">
            <v>0.69999999999999984</v>
          </cell>
          <cell r="B30">
            <v>1.590891848905448</v>
          </cell>
        </row>
        <row r="31">
          <cell r="A31">
            <v>0.79999999999999982</v>
          </cell>
          <cell r="B31">
            <v>1.6966681124306149</v>
          </cell>
        </row>
        <row r="32">
          <cell r="A32">
            <v>0.8999999999999998</v>
          </cell>
          <cell r="B32">
            <v>1.8093214162520337</v>
          </cell>
        </row>
        <row r="33">
          <cell r="A33">
            <v>0.99999999999999978</v>
          </cell>
          <cell r="B33">
            <v>1.9277242858736969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ктическая №7 (начислен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B5" sqref="B5"/>
    </sheetView>
  </sheetViews>
  <sheetFormatPr defaultRowHeight="12.75" x14ac:dyDescent="0.2"/>
  <cols>
    <col min="1" max="1" width="9.28515625" bestFit="1" customWidth="1"/>
    <col min="2" max="2" width="12.28515625" bestFit="1" customWidth="1"/>
  </cols>
  <sheetData>
    <row r="1" spans="1:5" ht="18" x14ac:dyDescent="0.25">
      <c r="A1" s="1" t="s">
        <v>32</v>
      </c>
    </row>
    <row r="2" spans="1:5" ht="18" x14ac:dyDescent="0.25">
      <c r="A2" s="1" t="s">
        <v>5</v>
      </c>
    </row>
    <row r="4" spans="1:5" ht="21" x14ac:dyDescent="0.35">
      <c r="A4" s="2" t="s">
        <v>6</v>
      </c>
      <c r="B4" s="2" t="s">
        <v>7</v>
      </c>
      <c r="C4" s="4" t="s">
        <v>8</v>
      </c>
      <c r="D4" s="14" t="s">
        <v>4</v>
      </c>
      <c r="E4" s="14" t="s">
        <v>9</v>
      </c>
    </row>
    <row r="5" spans="1:5" ht="18" x14ac:dyDescent="0.25">
      <c r="A5" s="14">
        <v>0</v>
      </c>
      <c r="B5" s="15">
        <f>IF(A5&gt;2,EXP($D$5*A5)*COS($E$5*A5),IF(A5&lt;1,1,$D$5*A5^2*LN(A5)))</f>
        <v>1</v>
      </c>
      <c r="C5" s="14">
        <v>0.15</v>
      </c>
      <c r="D5" s="14">
        <v>-0.5</v>
      </c>
      <c r="E5" s="16">
        <v>2</v>
      </c>
    </row>
    <row r="6" spans="1:5" ht="18" x14ac:dyDescent="0.25">
      <c r="A6" s="14">
        <f>A5+$C$5</f>
        <v>0.15</v>
      </c>
      <c r="B6" s="15">
        <f t="shared" ref="B6:B25" si="0">IF(A6&gt;2,EXP($D$5*A6)*COS($E$5*A6),IF(A6&lt;1,1,$D$5*A6^2*LN(A6)))</f>
        <v>1</v>
      </c>
    </row>
    <row r="7" spans="1:5" ht="18" x14ac:dyDescent="0.25">
      <c r="A7" s="14">
        <f t="shared" ref="A7:A25" si="1">A6+$C$5</f>
        <v>0.3</v>
      </c>
      <c r="B7" s="15">
        <f t="shared" si="0"/>
        <v>1</v>
      </c>
    </row>
    <row r="8" spans="1:5" ht="18" x14ac:dyDescent="0.25">
      <c r="A8" s="14">
        <f t="shared" si="1"/>
        <v>0.44999999999999996</v>
      </c>
      <c r="B8" s="15">
        <f t="shared" si="0"/>
        <v>1</v>
      </c>
    </row>
    <row r="9" spans="1:5" ht="18" x14ac:dyDescent="0.25">
      <c r="A9" s="14">
        <f t="shared" si="1"/>
        <v>0.6</v>
      </c>
      <c r="B9" s="15">
        <f t="shared" si="0"/>
        <v>1</v>
      </c>
    </row>
    <row r="10" spans="1:5" ht="18" x14ac:dyDescent="0.25">
      <c r="A10" s="14">
        <f t="shared" si="1"/>
        <v>0.75</v>
      </c>
      <c r="B10" s="15">
        <f t="shared" si="0"/>
        <v>1</v>
      </c>
    </row>
    <row r="11" spans="1:5" ht="18" x14ac:dyDescent="0.25">
      <c r="A11" s="14">
        <f t="shared" si="1"/>
        <v>0.9</v>
      </c>
      <c r="B11" s="15">
        <f t="shared" si="0"/>
        <v>1</v>
      </c>
    </row>
    <row r="12" spans="1:5" ht="18" x14ac:dyDescent="0.25">
      <c r="A12" s="14">
        <f t="shared" si="1"/>
        <v>1.05</v>
      </c>
      <c r="B12" s="15">
        <f t="shared" si="0"/>
        <v>-2.6895577998399419E-2</v>
      </c>
    </row>
    <row r="13" spans="1:5" ht="18" x14ac:dyDescent="0.25">
      <c r="A13" s="14">
        <f t="shared" si="1"/>
        <v>1.2</v>
      </c>
      <c r="B13" s="15">
        <f t="shared" si="0"/>
        <v>-0.13127152089164731</v>
      </c>
    </row>
    <row r="14" spans="1:5" ht="18" x14ac:dyDescent="0.25">
      <c r="A14" s="14">
        <f t="shared" si="1"/>
        <v>1.3499999999999999</v>
      </c>
      <c r="B14" s="15">
        <f t="shared" si="0"/>
        <v>-0.27347030987037041</v>
      </c>
    </row>
    <row r="15" spans="1:5" ht="18" x14ac:dyDescent="0.25">
      <c r="A15" s="14">
        <f t="shared" si="1"/>
        <v>1.4999999999999998</v>
      </c>
      <c r="B15" s="15">
        <f t="shared" si="0"/>
        <v>-0.45614824662168457</v>
      </c>
    </row>
    <row r="16" spans="1:5" ht="18" x14ac:dyDescent="0.25">
      <c r="A16" s="14">
        <f t="shared" si="1"/>
        <v>1.6499999999999997</v>
      </c>
      <c r="B16" s="15">
        <f t="shared" si="0"/>
        <v>-0.68168036067087545</v>
      </c>
    </row>
    <row r="17" spans="1:2" ht="18" x14ac:dyDescent="0.25">
      <c r="A17" s="14">
        <f t="shared" si="1"/>
        <v>1.7999999999999996</v>
      </c>
      <c r="B17" s="15">
        <f t="shared" si="0"/>
        <v>-0.95221439714143208</v>
      </c>
    </row>
    <row r="18" spans="1:2" ht="18" x14ac:dyDescent="0.25">
      <c r="A18" s="14">
        <f t="shared" si="1"/>
        <v>1.9499999999999995</v>
      </c>
      <c r="B18" s="15">
        <f t="shared" si="0"/>
        <v>-1.2697105946094638</v>
      </c>
    </row>
    <row r="19" spans="1:2" ht="18" x14ac:dyDescent="0.25">
      <c r="A19" s="14">
        <f t="shared" si="1"/>
        <v>2.0999999999999996</v>
      </c>
      <c r="B19" s="15">
        <f t="shared" si="0"/>
        <v>-0.17156076829735095</v>
      </c>
    </row>
    <row r="20" spans="1:2" ht="18" x14ac:dyDescent="0.25">
      <c r="A20" s="14">
        <f t="shared" si="1"/>
        <v>2.2499999999999996</v>
      </c>
      <c r="B20" s="15">
        <f t="shared" si="0"/>
        <v>-6.8435376393978745E-2</v>
      </c>
    </row>
    <row r="21" spans="1:2" ht="18" x14ac:dyDescent="0.25">
      <c r="A21" s="14">
        <f t="shared" si="1"/>
        <v>2.3999999999999995</v>
      </c>
      <c r="B21" s="15">
        <f t="shared" si="0"/>
        <v>2.635418736016262E-2</v>
      </c>
    </row>
    <row r="22" spans="1:2" ht="18" x14ac:dyDescent="0.25">
      <c r="A22" s="14">
        <f t="shared" si="1"/>
        <v>2.5499999999999994</v>
      </c>
      <c r="B22" s="15">
        <f t="shared" si="0"/>
        <v>0.10561868661242985</v>
      </c>
    </row>
    <row r="23" spans="1:2" ht="18" x14ac:dyDescent="0.25">
      <c r="A23" s="14">
        <f t="shared" si="1"/>
        <v>2.6999999999999993</v>
      </c>
      <c r="B23" s="15">
        <f t="shared" si="0"/>
        <v>0.16453794658945881</v>
      </c>
    </row>
    <row r="24" spans="1:2" ht="18" x14ac:dyDescent="0.25">
      <c r="A24" s="14">
        <f t="shared" si="1"/>
        <v>2.8499999999999992</v>
      </c>
      <c r="B24" s="15">
        <f t="shared" si="0"/>
        <v>0.20075548910202171</v>
      </c>
    </row>
    <row r="25" spans="1:2" ht="18" x14ac:dyDescent="0.25">
      <c r="A25" s="14">
        <f t="shared" si="1"/>
        <v>2.9999999999999991</v>
      </c>
      <c r="B25" s="15">
        <f t="shared" si="0"/>
        <v>0.21424294983005993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0" zoomScaleNormal="110" workbookViewId="0">
      <selection activeCell="B1" sqref="B1"/>
    </sheetView>
  </sheetViews>
  <sheetFormatPr defaultRowHeight="12.75" x14ac:dyDescent="0.2"/>
  <sheetData>
    <row r="1" spans="1:4" ht="18" x14ac:dyDescent="0.25">
      <c r="A1" s="1" t="s">
        <v>32</v>
      </c>
    </row>
    <row r="2" spans="1:4" ht="18" x14ac:dyDescent="0.25">
      <c r="A2" s="1" t="s">
        <v>20</v>
      </c>
    </row>
    <row r="4" spans="1:4" ht="21" x14ac:dyDescent="0.35">
      <c r="A4" s="2" t="s">
        <v>11</v>
      </c>
      <c r="B4" s="2" t="s">
        <v>21</v>
      </c>
      <c r="C4" s="4" t="s">
        <v>3</v>
      </c>
      <c r="D4" s="2" t="s">
        <v>6</v>
      </c>
    </row>
    <row r="5" spans="1:4" ht="18" x14ac:dyDescent="0.25">
      <c r="A5" s="14">
        <v>0.1</v>
      </c>
      <c r="B5" s="14">
        <f>IF(A5&lt;0.5,(LN(A5)^3+A5^2)/SQRT(A5+$D$5),IF(A5=0.5,SQRT(A5+$D$5)+1/A5,COS(A5)+$D$5*SIN(A5)^2))</f>
        <v>-8.043170195634513</v>
      </c>
      <c r="C5" s="14">
        <v>0.2</v>
      </c>
      <c r="D5" s="14">
        <v>2.2000000000000002</v>
      </c>
    </row>
    <row r="6" spans="1:4" ht="18" x14ac:dyDescent="0.25">
      <c r="A6" s="14">
        <f>A5+$C$5</f>
        <v>0.30000000000000004</v>
      </c>
      <c r="B6" s="14">
        <f t="shared" ref="B6:B14" si="0">IF(A6&lt;0.5,(LN(A6)^3+A6^2)/SQRT(A6+$D$5),IF(A6=0.5,SQRT(A6+$D$5)+1/A6,COS(A6)+$D$5*SIN(A6)^2))</f>
        <v>-1.0468526642474116</v>
      </c>
    </row>
    <row r="7" spans="1:4" ht="18" x14ac:dyDescent="0.25">
      <c r="A7" s="14">
        <f t="shared" ref="A7:A14" si="1">A6+$C$5</f>
        <v>0.5</v>
      </c>
      <c r="B7" s="14">
        <f t="shared" si="0"/>
        <v>3.6431676725154984</v>
      </c>
    </row>
    <row r="8" spans="1:4" ht="18" x14ac:dyDescent="0.25">
      <c r="A8" s="14">
        <f t="shared" si="1"/>
        <v>0.7</v>
      </c>
      <c r="B8" s="14">
        <f t="shared" si="0"/>
        <v>1.6778783300942233</v>
      </c>
    </row>
    <row r="9" spans="1:4" ht="18" x14ac:dyDescent="0.25">
      <c r="A9" s="14">
        <f t="shared" si="1"/>
        <v>0.89999999999999991</v>
      </c>
      <c r="B9" s="14">
        <f t="shared" si="0"/>
        <v>1.97153227243306</v>
      </c>
    </row>
    <row r="10" spans="1:4" ht="18" x14ac:dyDescent="0.25">
      <c r="A10" s="14">
        <f t="shared" si="1"/>
        <v>1.0999999999999999</v>
      </c>
      <c r="B10" s="14">
        <f t="shared" si="0"/>
        <v>2.2009473504064578</v>
      </c>
    </row>
    <row r="11" spans="1:4" ht="18" x14ac:dyDescent="0.25">
      <c r="A11" s="14">
        <f t="shared" si="1"/>
        <v>1.2999999999999998</v>
      </c>
      <c r="B11" s="14">
        <f t="shared" si="0"/>
        <v>2.3100764573304295</v>
      </c>
    </row>
    <row r="12" spans="1:4" ht="18" x14ac:dyDescent="0.25">
      <c r="A12" s="14">
        <f t="shared" si="1"/>
        <v>1.4999999999999998</v>
      </c>
      <c r="B12" s="14">
        <f t="shared" si="0"/>
        <v>2.2597289479281932</v>
      </c>
    </row>
    <row r="13" spans="1:4" ht="18" x14ac:dyDescent="0.25">
      <c r="A13" s="14">
        <f t="shared" si="1"/>
        <v>1.6999999999999997</v>
      </c>
      <c r="B13" s="14">
        <f t="shared" si="0"/>
        <v>2.034633517541883</v>
      </c>
    </row>
    <row r="14" spans="1:4" ht="18" x14ac:dyDescent="0.25">
      <c r="A14" s="14">
        <f t="shared" si="1"/>
        <v>1.8999999999999997</v>
      </c>
      <c r="B14" s="14">
        <f t="shared" si="0"/>
        <v>1.6467749162423557</v>
      </c>
    </row>
    <row r="15" spans="1:4" x14ac:dyDescent="0.2">
      <c r="A15" s="5"/>
      <c r="B15" s="5"/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B5" sqref="B5:B19"/>
    </sheetView>
  </sheetViews>
  <sheetFormatPr defaultRowHeight="12.75" x14ac:dyDescent="0.2"/>
  <cols>
    <col min="2" max="2" width="14.7109375" bestFit="1" customWidth="1"/>
  </cols>
  <sheetData>
    <row r="1" spans="1:5" ht="18" x14ac:dyDescent="0.25">
      <c r="A1" s="1" t="s">
        <v>32</v>
      </c>
    </row>
    <row r="2" spans="1:5" ht="18" x14ac:dyDescent="0.25">
      <c r="A2" s="1" t="s">
        <v>22</v>
      </c>
    </row>
    <row r="4" spans="1:5" ht="21" x14ac:dyDescent="0.35">
      <c r="A4" s="2" t="s">
        <v>11</v>
      </c>
      <c r="B4" s="2" t="s">
        <v>21</v>
      </c>
      <c r="C4" s="4" t="s">
        <v>3</v>
      </c>
      <c r="D4" s="2" t="s">
        <v>4</v>
      </c>
      <c r="E4" s="9" t="s">
        <v>9</v>
      </c>
    </row>
    <row r="5" spans="1:5" ht="18" x14ac:dyDescent="0.25">
      <c r="A5" s="14">
        <v>0</v>
      </c>
      <c r="B5" s="17">
        <f>IF(A5&lt;2.8,($D$5+$E$5)/(EXP(A5)+COS(A5)),IF(A5&gt;=6,EXP(A5)+SIN(A5),($D$5+$E$5)/(A5+1)))</f>
        <v>1.105</v>
      </c>
      <c r="C5" s="14">
        <v>0.5</v>
      </c>
      <c r="D5" s="14">
        <v>2.6</v>
      </c>
      <c r="E5" s="16">
        <v>-0.39</v>
      </c>
    </row>
    <row r="6" spans="1:5" ht="18" x14ac:dyDescent="0.25">
      <c r="A6" s="14">
        <f>A5+$C$5</f>
        <v>0.5</v>
      </c>
      <c r="B6" s="17">
        <f t="shared" ref="B6:B19" si="0">IF(A6&lt;2.8,($D$5+$E$5)/(EXP(A6)+COS(A6)),IF(A6&gt;=6,EXP(A6)+SIN(A6),($D$5+$E$5)/(A6+1)))</f>
        <v>0.8747958070165458</v>
      </c>
    </row>
    <row r="7" spans="1:5" ht="18" x14ac:dyDescent="0.25">
      <c r="A7" s="14">
        <f t="shared" ref="A7:A19" si="1">A6+$C$5</f>
        <v>1</v>
      </c>
      <c r="B7" s="17">
        <f t="shared" si="0"/>
        <v>0.6782086663710799</v>
      </c>
    </row>
    <row r="8" spans="1:5" ht="18" x14ac:dyDescent="0.25">
      <c r="A8" s="14">
        <f t="shared" si="1"/>
        <v>1.5</v>
      </c>
      <c r="B8" s="17">
        <f t="shared" si="0"/>
        <v>0.48545541826562938</v>
      </c>
    </row>
    <row r="9" spans="1:5" ht="18" x14ac:dyDescent="0.25">
      <c r="A9" s="14">
        <f t="shared" si="1"/>
        <v>2</v>
      </c>
      <c r="B9" s="17">
        <f t="shared" si="0"/>
        <v>0.31694088031837786</v>
      </c>
    </row>
    <row r="10" spans="1:5" ht="18" x14ac:dyDescent="0.25">
      <c r="A10" s="14">
        <f t="shared" si="1"/>
        <v>2.5</v>
      </c>
      <c r="B10" s="17">
        <f t="shared" si="0"/>
        <v>0.19417731051047823</v>
      </c>
    </row>
    <row r="11" spans="1:5" ht="18" x14ac:dyDescent="0.25">
      <c r="A11" s="14">
        <f t="shared" si="1"/>
        <v>3</v>
      </c>
      <c r="B11" s="17">
        <f t="shared" si="0"/>
        <v>0.55249999999999999</v>
      </c>
    </row>
    <row r="12" spans="1:5" ht="18" x14ac:dyDescent="0.25">
      <c r="A12" s="14">
        <f t="shared" si="1"/>
        <v>3.5</v>
      </c>
      <c r="B12" s="17">
        <f t="shared" si="0"/>
        <v>0.49111111111111111</v>
      </c>
    </row>
    <row r="13" spans="1:5" ht="18" x14ac:dyDescent="0.25">
      <c r="A13" s="14">
        <f t="shared" si="1"/>
        <v>4</v>
      </c>
      <c r="B13" s="17">
        <f t="shared" si="0"/>
        <v>0.442</v>
      </c>
    </row>
    <row r="14" spans="1:5" ht="18" x14ac:dyDescent="0.25">
      <c r="A14" s="14">
        <f t="shared" si="1"/>
        <v>4.5</v>
      </c>
      <c r="B14" s="17">
        <f t="shared" si="0"/>
        <v>0.4018181818181818</v>
      </c>
    </row>
    <row r="15" spans="1:5" ht="18" x14ac:dyDescent="0.25">
      <c r="A15" s="14">
        <f t="shared" si="1"/>
        <v>5</v>
      </c>
      <c r="B15" s="17">
        <f t="shared" si="0"/>
        <v>0.36833333333333335</v>
      </c>
    </row>
    <row r="16" spans="1:5" ht="18" x14ac:dyDescent="0.25">
      <c r="A16" s="14">
        <f t="shared" si="1"/>
        <v>5.5</v>
      </c>
      <c r="B16" s="17">
        <f t="shared" si="0"/>
        <v>0.33999999999999997</v>
      </c>
    </row>
    <row r="17" spans="1:2" ht="18" x14ac:dyDescent="0.25">
      <c r="A17" s="14">
        <f t="shared" si="1"/>
        <v>6</v>
      </c>
      <c r="B17" s="17">
        <f t="shared" si="0"/>
        <v>403.14937799453617</v>
      </c>
    </row>
    <row r="18" spans="1:2" ht="18" x14ac:dyDescent="0.25">
      <c r="A18" s="14">
        <f t="shared" si="1"/>
        <v>6.5</v>
      </c>
      <c r="B18" s="17">
        <f t="shared" si="0"/>
        <v>665.35675303244966</v>
      </c>
    </row>
    <row r="19" spans="1:2" ht="18" x14ac:dyDescent="0.25">
      <c r="A19" s="14">
        <f t="shared" si="1"/>
        <v>7</v>
      </c>
      <c r="B19" s="17">
        <f t="shared" si="0"/>
        <v>1097.2901450271772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="120" zoomScaleNormal="120" workbookViewId="0">
      <selection activeCell="B5" sqref="B5:B17"/>
    </sheetView>
  </sheetViews>
  <sheetFormatPr defaultRowHeight="12.75" x14ac:dyDescent="0.2"/>
  <cols>
    <col min="2" max="2" width="9.85546875" bestFit="1" customWidth="1"/>
  </cols>
  <sheetData>
    <row r="1" spans="1:4" ht="18" x14ac:dyDescent="0.25">
      <c r="A1" s="1" t="s">
        <v>32</v>
      </c>
    </row>
    <row r="2" spans="1:4" ht="18" x14ac:dyDescent="0.25">
      <c r="A2" s="1" t="s">
        <v>23</v>
      </c>
    </row>
    <row r="4" spans="1:4" ht="21" x14ac:dyDescent="0.35">
      <c r="A4" s="2" t="s">
        <v>11</v>
      </c>
      <c r="B4" s="2" t="s">
        <v>7</v>
      </c>
      <c r="C4" s="4" t="s">
        <v>3</v>
      </c>
      <c r="D4" s="2" t="s">
        <v>4</v>
      </c>
    </row>
    <row r="5" spans="1:4" ht="18" x14ac:dyDescent="0.25">
      <c r="A5" s="14">
        <v>0.8</v>
      </c>
      <c r="B5" s="17">
        <f>IF(A5&lt;=1,2*$D$5*COS(A5)+3*A5^2,$D$5*LOG10(A5)+ABS(A5)^(1/3))</f>
        <v>3.1740720768248982</v>
      </c>
      <c r="C5" s="14">
        <v>0.1</v>
      </c>
      <c r="D5" s="14">
        <v>0.9</v>
      </c>
    </row>
    <row r="6" spans="1:4" ht="18" x14ac:dyDescent="0.25">
      <c r="A6" s="14">
        <f>A5+$C$5</f>
        <v>0.9</v>
      </c>
      <c r="B6" s="17">
        <f t="shared" ref="B6:B17" si="0">IF(A6&lt;=1,2*$D$5*COS(A6)+3*A6^2,$D$5*LOG10(A6)+ABS(A6)^(1/3))</f>
        <v>3.5488979428871961</v>
      </c>
    </row>
    <row r="7" spans="1:4" ht="18" x14ac:dyDescent="0.25">
      <c r="A7" s="14">
        <f t="shared" ref="A7:A17" si="1">A6+$C$5</f>
        <v>1</v>
      </c>
      <c r="B7" s="17">
        <f t="shared" si="0"/>
        <v>3.9725441505626518</v>
      </c>
    </row>
    <row r="8" spans="1:4" ht="18" x14ac:dyDescent="0.25">
      <c r="A8" s="14">
        <f t="shared" si="1"/>
        <v>1.1000000000000001</v>
      </c>
      <c r="B8" s="17">
        <f t="shared" si="0"/>
        <v>1.0695335320987698</v>
      </c>
    </row>
    <row r="9" spans="1:4" ht="18" x14ac:dyDescent="0.25">
      <c r="A9" s="14">
        <f t="shared" si="1"/>
        <v>1.2000000000000002</v>
      </c>
      <c r="B9" s="17">
        <f t="shared" si="0"/>
        <v>1.1339216906254737</v>
      </c>
    </row>
    <row r="10" spans="1:4" ht="18" x14ac:dyDescent="0.25">
      <c r="A10" s="14">
        <f t="shared" si="1"/>
        <v>1.3000000000000003</v>
      </c>
      <c r="B10" s="17">
        <f t="shared" si="0"/>
        <v>1.1939419001372591</v>
      </c>
    </row>
    <row r="11" spans="1:4" ht="18" x14ac:dyDescent="0.25">
      <c r="A11" s="14">
        <f t="shared" si="1"/>
        <v>1.4000000000000004</v>
      </c>
      <c r="B11" s="17">
        <f t="shared" si="0"/>
        <v>1.2502041741918111</v>
      </c>
    </row>
    <row r="12" spans="1:4" ht="18" x14ac:dyDescent="0.25">
      <c r="A12" s="14">
        <f t="shared" si="1"/>
        <v>1.5000000000000004</v>
      </c>
      <c r="B12" s="17">
        <f t="shared" si="0"/>
        <v>1.303196375703445</v>
      </c>
    </row>
    <row r="13" spans="1:4" ht="18" x14ac:dyDescent="0.25">
      <c r="A13" s="14">
        <f t="shared" si="1"/>
        <v>1.6000000000000005</v>
      </c>
      <c r="B13" s="17">
        <f t="shared" si="0"/>
        <v>1.3533150796754789</v>
      </c>
    </row>
    <row r="14" spans="1:4" ht="18" x14ac:dyDescent="0.25">
      <c r="A14" s="14">
        <f t="shared" si="1"/>
        <v>1.7000000000000006</v>
      </c>
      <c r="B14" s="17">
        <f t="shared" si="0"/>
        <v>1.4008872211677836</v>
      </c>
    </row>
    <row r="15" spans="1:4" ht="18" x14ac:dyDescent="0.25">
      <c r="A15" s="14">
        <f t="shared" si="1"/>
        <v>1.8000000000000007</v>
      </c>
      <c r="B15" s="17">
        <f t="shared" si="0"/>
        <v>1.4461856537076558</v>
      </c>
    </row>
    <row r="16" spans="1:4" ht="18" x14ac:dyDescent="0.25">
      <c r="A16" s="14">
        <f t="shared" si="1"/>
        <v>1.9000000000000008</v>
      </c>
      <c r="B16" s="17">
        <f t="shared" si="0"/>
        <v>1.4894405704877174</v>
      </c>
    </row>
    <row r="17" spans="1:2" ht="18" x14ac:dyDescent="0.25">
      <c r="A17" s="14">
        <f t="shared" si="1"/>
        <v>2.0000000000000009</v>
      </c>
      <c r="B17" s="17">
        <f t="shared" si="0"/>
        <v>1.5308480459924567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/>
  </sheetViews>
  <sheetFormatPr defaultRowHeight="12.75" x14ac:dyDescent="0.2"/>
  <cols>
    <col min="2" max="2" width="11.42578125" bestFit="1" customWidth="1"/>
  </cols>
  <sheetData>
    <row r="1" spans="1:6" ht="18" x14ac:dyDescent="0.25">
      <c r="A1" s="1" t="s">
        <v>32</v>
      </c>
    </row>
    <row r="2" spans="1:6" ht="18" x14ac:dyDescent="0.25">
      <c r="A2" s="1" t="s">
        <v>26</v>
      </c>
    </row>
    <row r="4" spans="1:6" ht="21" x14ac:dyDescent="0.35">
      <c r="A4" s="2" t="s">
        <v>27</v>
      </c>
      <c r="B4" s="3" t="s">
        <v>2</v>
      </c>
      <c r="C4" s="3" t="s">
        <v>28</v>
      </c>
      <c r="D4" s="2" t="s">
        <v>4</v>
      </c>
      <c r="E4" s="9" t="s">
        <v>9</v>
      </c>
      <c r="F4" s="9" t="s">
        <v>24</v>
      </c>
    </row>
    <row r="5" spans="1:6" ht="18" x14ac:dyDescent="0.25">
      <c r="A5" s="14">
        <v>0</v>
      </c>
      <c r="B5" s="18">
        <f>IF(A5&gt;6,$D$5/A5+$E$5*A5^2+$F$5,IF(A5&lt;4,$D$5*A5+$E$5*A5^3,A5))</f>
        <v>0</v>
      </c>
      <c r="C5" s="14">
        <v>1</v>
      </c>
      <c r="D5" s="14">
        <v>2.1</v>
      </c>
      <c r="E5" s="16">
        <v>1.8</v>
      </c>
      <c r="F5" s="16">
        <v>-20.5</v>
      </c>
    </row>
    <row r="6" spans="1:6" ht="18" x14ac:dyDescent="0.25">
      <c r="A6" s="14">
        <v>1</v>
      </c>
      <c r="B6" s="18">
        <f>IF(A6&gt;6,$D$5/A6+$E$5*A6^2+$F$5,IF(A6&lt;4,$D$5*A6+$E$5*A6^3,A6))</f>
        <v>3.9000000000000004</v>
      </c>
    </row>
    <row r="7" spans="1:6" ht="18" x14ac:dyDescent="0.25">
      <c r="A7" s="14">
        <f>A6+$C$5</f>
        <v>2</v>
      </c>
      <c r="B7" s="18">
        <f t="shared" ref="B7:B17" si="0">IF(A7&gt;6,$D$5/A7+$E$5*A7^2+$F$5,IF(A7&lt;4,$D$5*A7+$E$5*A7^3,A7))</f>
        <v>18.600000000000001</v>
      </c>
    </row>
    <row r="8" spans="1:6" ht="18" x14ac:dyDescent="0.25">
      <c r="A8" s="14">
        <f t="shared" ref="A8:A17" si="1">A7+$C$5</f>
        <v>3</v>
      </c>
      <c r="B8" s="18">
        <f t="shared" si="0"/>
        <v>54.900000000000006</v>
      </c>
    </row>
    <row r="9" spans="1:6" ht="18" x14ac:dyDescent="0.25">
      <c r="A9" s="14">
        <f t="shared" si="1"/>
        <v>4</v>
      </c>
      <c r="B9" s="18">
        <f t="shared" si="0"/>
        <v>4</v>
      </c>
    </row>
    <row r="10" spans="1:6" ht="18" x14ac:dyDescent="0.25">
      <c r="A10" s="14">
        <f t="shared" si="1"/>
        <v>5</v>
      </c>
      <c r="B10" s="18">
        <f t="shared" si="0"/>
        <v>5</v>
      </c>
    </row>
    <row r="11" spans="1:6" ht="18" x14ac:dyDescent="0.25">
      <c r="A11" s="14">
        <f t="shared" si="1"/>
        <v>6</v>
      </c>
      <c r="B11" s="18">
        <f t="shared" si="0"/>
        <v>6</v>
      </c>
    </row>
    <row r="12" spans="1:6" ht="18" x14ac:dyDescent="0.25">
      <c r="A12" s="14">
        <f t="shared" si="1"/>
        <v>7</v>
      </c>
      <c r="B12" s="18">
        <f t="shared" si="0"/>
        <v>68</v>
      </c>
    </row>
    <row r="13" spans="1:6" ht="18" x14ac:dyDescent="0.25">
      <c r="A13" s="14">
        <f t="shared" si="1"/>
        <v>8</v>
      </c>
      <c r="B13" s="18">
        <f t="shared" si="0"/>
        <v>94.962500000000006</v>
      </c>
    </row>
    <row r="14" spans="1:6" ht="18" x14ac:dyDescent="0.25">
      <c r="A14" s="14">
        <f t="shared" si="1"/>
        <v>9</v>
      </c>
      <c r="B14" s="18">
        <f t="shared" si="0"/>
        <v>125.53333333333333</v>
      </c>
    </row>
    <row r="15" spans="1:6" ht="18" x14ac:dyDescent="0.25">
      <c r="A15" s="14">
        <f t="shared" si="1"/>
        <v>10</v>
      </c>
      <c r="B15" s="18">
        <f t="shared" si="0"/>
        <v>159.71</v>
      </c>
    </row>
    <row r="16" spans="1:6" ht="18" x14ac:dyDescent="0.25">
      <c r="A16" s="14">
        <f t="shared" si="1"/>
        <v>11</v>
      </c>
      <c r="B16" s="18">
        <f t="shared" si="0"/>
        <v>197.4909090909091</v>
      </c>
    </row>
    <row r="17" spans="1:2" ht="18" x14ac:dyDescent="0.25">
      <c r="A17" s="14">
        <f t="shared" si="1"/>
        <v>12</v>
      </c>
      <c r="B17" s="18">
        <f t="shared" si="0"/>
        <v>238.875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2.75" x14ac:dyDescent="0.2"/>
  <cols>
    <col min="2" max="2" width="12.28515625" bestFit="1" customWidth="1"/>
  </cols>
  <sheetData>
    <row r="1" spans="1:5" ht="18" x14ac:dyDescent="0.25">
      <c r="A1" s="1" t="s">
        <v>32</v>
      </c>
    </row>
    <row r="2" spans="1:5" ht="18" x14ac:dyDescent="0.25">
      <c r="A2" s="1" t="s">
        <v>29</v>
      </c>
    </row>
    <row r="4" spans="1:5" ht="21" x14ac:dyDescent="0.35">
      <c r="A4" s="2" t="s">
        <v>27</v>
      </c>
      <c r="B4" s="2" t="s">
        <v>21</v>
      </c>
      <c r="C4" s="3" t="s">
        <v>28</v>
      </c>
      <c r="D4" s="2" t="s">
        <v>4</v>
      </c>
      <c r="E4" s="9" t="s">
        <v>30</v>
      </c>
    </row>
    <row r="5" spans="1:5" ht="18" x14ac:dyDescent="0.25">
      <c r="A5" s="14">
        <v>1</v>
      </c>
      <c r="B5" s="15">
        <f>IF(SIN((A5^2+1)/$E$5)&gt;0,$D$5*SIN((A5^2+1)/$E$5),COS(A5+1/$E$5))</f>
        <v>5.9600799238518361E-2</v>
      </c>
      <c r="C5" s="14">
        <v>1</v>
      </c>
      <c r="D5" s="14">
        <v>0.3</v>
      </c>
      <c r="E5" s="16">
        <v>10</v>
      </c>
    </row>
    <row r="6" spans="1:5" ht="18" x14ac:dyDescent="0.25">
      <c r="A6" s="14">
        <f>A5+$C$5</f>
        <v>2</v>
      </c>
      <c r="B6" s="15">
        <f t="shared" ref="B6:B14" si="0">IF(SIN((A6^2+1)/$E$5)&gt;0,$D$5*SIN((A6^2+1)/$E$5),COS(A6+1/$E$5))</f>
        <v>0.1438276615812609</v>
      </c>
    </row>
    <row r="7" spans="1:5" ht="18" x14ac:dyDescent="0.25">
      <c r="A7" s="14">
        <f t="shared" ref="A7:A14" si="1">A6+$C$5</f>
        <v>3</v>
      </c>
      <c r="B7" s="15">
        <f t="shared" si="0"/>
        <v>0.25244129544236893</v>
      </c>
    </row>
    <row r="8" spans="1:5" ht="18" x14ac:dyDescent="0.25">
      <c r="A8" s="14">
        <f t="shared" si="1"/>
        <v>4</v>
      </c>
      <c r="B8" s="15">
        <f t="shared" si="0"/>
        <v>0.29749944313574056</v>
      </c>
    </row>
    <row r="9" spans="1:5" ht="18" x14ac:dyDescent="0.25">
      <c r="A9" s="14">
        <f t="shared" si="1"/>
        <v>5</v>
      </c>
      <c r="B9" s="15">
        <f t="shared" si="0"/>
        <v>0.15465041154643924</v>
      </c>
    </row>
    <row r="10" spans="1:5" ht="18" x14ac:dyDescent="0.25">
      <c r="A10" s="14">
        <f t="shared" si="1"/>
        <v>6</v>
      </c>
      <c r="B10" s="15">
        <f t="shared" si="0"/>
        <v>0.98326843844258449</v>
      </c>
    </row>
    <row r="11" spans="1:5" ht="18" x14ac:dyDescent="0.25">
      <c r="A11" s="14">
        <f t="shared" si="1"/>
        <v>7</v>
      </c>
      <c r="B11" s="15">
        <f t="shared" si="0"/>
        <v>0.6845466664428066</v>
      </c>
    </row>
    <row r="12" spans="1:5" ht="18" x14ac:dyDescent="0.25">
      <c r="A12" s="14">
        <f t="shared" si="1"/>
        <v>8</v>
      </c>
      <c r="B12" s="15">
        <f t="shared" si="0"/>
        <v>6.4535996426344652E-2</v>
      </c>
    </row>
    <row r="13" spans="1:5" ht="18" x14ac:dyDescent="0.25">
      <c r="A13" s="14">
        <f t="shared" si="1"/>
        <v>9</v>
      </c>
      <c r="B13" s="15">
        <f t="shared" si="0"/>
        <v>0.2822191670039319</v>
      </c>
    </row>
    <row r="14" spans="1:5" ht="18" x14ac:dyDescent="0.25">
      <c r="A14" s="14">
        <f t="shared" si="1"/>
        <v>10</v>
      </c>
      <c r="B14" s="15">
        <f t="shared" si="0"/>
        <v>-0.78056818016918372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/>
  </sheetViews>
  <sheetFormatPr defaultRowHeight="12.75" x14ac:dyDescent="0.2"/>
  <cols>
    <col min="2" max="2" width="9.85546875" bestFit="1" customWidth="1"/>
  </cols>
  <sheetData>
    <row r="1" spans="1:6" ht="18" x14ac:dyDescent="0.25">
      <c r="A1" s="1" t="s">
        <v>32</v>
      </c>
    </row>
    <row r="2" spans="1:6" ht="18" x14ac:dyDescent="0.25">
      <c r="A2" s="1" t="s">
        <v>25</v>
      </c>
    </row>
    <row r="4" spans="1:6" ht="18" x14ac:dyDescent="0.25">
      <c r="A4" s="2" t="s">
        <v>4</v>
      </c>
      <c r="B4" s="2" t="s">
        <v>9</v>
      </c>
      <c r="C4" s="2" t="s">
        <v>33</v>
      </c>
    </row>
    <row r="5" spans="1:6" ht="18" x14ac:dyDescent="0.25">
      <c r="A5" s="14">
        <v>2.5</v>
      </c>
      <c r="B5" s="14">
        <v>0.4</v>
      </c>
      <c r="C5" s="14">
        <v>0.1</v>
      </c>
    </row>
    <row r="7" spans="1:6" ht="18" x14ac:dyDescent="0.25">
      <c r="A7" s="14" t="s">
        <v>6</v>
      </c>
      <c r="B7" s="4" t="s">
        <v>2</v>
      </c>
      <c r="F7" s="10"/>
    </row>
    <row r="8" spans="1:6" ht="18" x14ac:dyDescent="0.25">
      <c r="A8" s="18">
        <v>-1</v>
      </c>
      <c r="B8" s="17">
        <f t="shared" ref="B8:B28" si="0">IF($A8&lt;0.1,SQRT($A$5*A8^2+$B$5*SIN(A8)+1),IF(A8&gt;0.1,SQRT($A$5*A8^2+$B$5*COS(A8)+1),$A$5*A8+$B$5))</f>
        <v>1.778598213784339</v>
      </c>
    </row>
    <row r="9" spans="1:6" ht="18" x14ac:dyDescent="0.25">
      <c r="A9" s="18">
        <f>A8+$C$5</f>
        <v>-0.9</v>
      </c>
      <c r="B9" s="17">
        <f t="shared" si="0"/>
        <v>1.6467146796421677</v>
      </c>
    </row>
    <row r="10" spans="1:6" ht="18" x14ac:dyDescent="0.25">
      <c r="A10" s="18">
        <f t="shared" ref="A10:A28" si="1">A9+$C$5</f>
        <v>-0.8</v>
      </c>
      <c r="B10" s="17">
        <f t="shared" si="0"/>
        <v>1.5208739473211417</v>
      </c>
    </row>
    <row r="11" spans="1:6" ht="18" x14ac:dyDescent="0.25">
      <c r="A11" s="18">
        <f t="shared" si="1"/>
        <v>-0.70000000000000007</v>
      </c>
      <c r="B11" s="17">
        <f t="shared" si="0"/>
        <v>1.4026093273270801</v>
      </c>
    </row>
    <row r="12" spans="1:6" ht="18" x14ac:dyDescent="0.25">
      <c r="A12" s="18">
        <f t="shared" si="1"/>
        <v>-0.60000000000000009</v>
      </c>
      <c r="B12" s="17">
        <f t="shared" si="0"/>
        <v>1.2938867843215596</v>
      </c>
      <c r="C12" s="11"/>
    </row>
    <row r="13" spans="1:6" ht="18" x14ac:dyDescent="0.25">
      <c r="A13" s="18">
        <f t="shared" si="1"/>
        <v>-0.50000000000000011</v>
      </c>
      <c r="B13" s="17">
        <f t="shared" si="0"/>
        <v>1.1971757534123046</v>
      </c>
    </row>
    <row r="14" spans="1:6" ht="18" x14ac:dyDescent="0.25">
      <c r="A14" s="18">
        <f t="shared" si="1"/>
        <v>-0.40000000000000013</v>
      </c>
      <c r="B14" s="17">
        <f t="shared" si="0"/>
        <v>1.1154517753253792</v>
      </c>
    </row>
    <row r="15" spans="1:6" ht="18" x14ac:dyDescent="0.25">
      <c r="A15" s="18">
        <f t="shared" si="1"/>
        <v>-0.30000000000000016</v>
      </c>
      <c r="B15" s="17">
        <f t="shared" si="0"/>
        <v>1.0520417849759887</v>
      </c>
    </row>
    <row r="16" spans="1:6" ht="18" x14ac:dyDescent="0.25">
      <c r="A16" s="18">
        <f t="shared" si="1"/>
        <v>-0.20000000000000015</v>
      </c>
      <c r="B16" s="17">
        <f t="shared" si="0"/>
        <v>1.010213971236775</v>
      </c>
    </row>
    <row r="17" spans="1:2" ht="18" x14ac:dyDescent="0.25">
      <c r="A17" s="18">
        <f t="shared" si="1"/>
        <v>-0.10000000000000014</v>
      </c>
      <c r="B17" s="17">
        <f t="shared" si="0"/>
        <v>0.99250523088861786</v>
      </c>
    </row>
    <row r="18" spans="1:2" ht="18" x14ac:dyDescent="0.25">
      <c r="A18" s="18">
        <f t="shared" si="1"/>
        <v>-1.3877787807814457E-16</v>
      </c>
      <c r="B18" s="17">
        <f t="shared" si="0"/>
        <v>1</v>
      </c>
    </row>
    <row r="19" spans="1:2" ht="18" x14ac:dyDescent="0.25">
      <c r="A19" s="18">
        <v>0.1</v>
      </c>
      <c r="B19" s="17">
        <f t="shared" si="0"/>
        <v>0.65</v>
      </c>
    </row>
    <row r="20" spans="1:2" ht="18" x14ac:dyDescent="0.25">
      <c r="A20" s="18">
        <f t="shared" si="1"/>
        <v>0.2</v>
      </c>
      <c r="B20" s="17">
        <f t="shared" si="0"/>
        <v>1.2214854199442975</v>
      </c>
    </row>
    <row r="21" spans="1:2" ht="18" x14ac:dyDescent="0.25">
      <c r="A21" s="18">
        <f t="shared" si="1"/>
        <v>0.30000000000000004</v>
      </c>
      <c r="B21" s="17">
        <f t="shared" si="0"/>
        <v>1.2677281237119584</v>
      </c>
    </row>
    <row r="22" spans="1:2" ht="18" x14ac:dyDescent="0.25">
      <c r="A22" s="18">
        <f t="shared" si="1"/>
        <v>0.4</v>
      </c>
      <c r="B22" s="17">
        <f t="shared" si="0"/>
        <v>1.3298211900857777</v>
      </c>
    </row>
    <row r="23" spans="1:2" ht="18" x14ac:dyDescent="0.25">
      <c r="A23" s="18">
        <f t="shared" si="1"/>
        <v>0.5</v>
      </c>
      <c r="B23" s="17">
        <f t="shared" si="0"/>
        <v>1.40571441792284</v>
      </c>
    </row>
    <row r="24" spans="1:2" ht="18" x14ac:dyDescent="0.25">
      <c r="A24" s="18">
        <f t="shared" si="1"/>
        <v>0.6</v>
      </c>
      <c r="B24" s="17">
        <f t="shared" si="0"/>
        <v>1.4933634005036656</v>
      </c>
    </row>
    <row r="25" spans="1:2" ht="18" x14ac:dyDescent="0.25">
      <c r="A25" s="18">
        <f t="shared" si="1"/>
        <v>0.7</v>
      </c>
      <c r="B25" s="17">
        <f t="shared" si="0"/>
        <v>1.5908918489054482</v>
      </c>
    </row>
    <row r="26" spans="1:2" ht="18" x14ac:dyDescent="0.25">
      <c r="A26" s="18">
        <f t="shared" si="1"/>
        <v>0.79999999999999993</v>
      </c>
      <c r="B26" s="17">
        <f t="shared" si="0"/>
        <v>1.6966681124306149</v>
      </c>
    </row>
    <row r="27" spans="1:2" ht="18" x14ac:dyDescent="0.25">
      <c r="A27" s="18">
        <f t="shared" si="1"/>
        <v>0.89999999999999991</v>
      </c>
      <c r="B27" s="17">
        <f t="shared" si="0"/>
        <v>1.8093214162520337</v>
      </c>
    </row>
    <row r="28" spans="1:2" ht="18" x14ac:dyDescent="0.25">
      <c r="A28" s="18">
        <f t="shared" si="1"/>
        <v>0.99999999999999989</v>
      </c>
      <c r="B28" s="17">
        <f t="shared" si="0"/>
        <v>1.9277242858736972</v>
      </c>
    </row>
    <row r="29" spans="1:2" ht="18" x14ac:dyDescent="0.25">
      <c r="A29" s="1"/>
      <c r="B29" s="1"/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40" zoomScaleNormal="140" workbookViewId="0">
      <selection activeCell="B5" sqref="B5:B17"/>
    </sheetView>
  </sheetViews>
  <sheetFormatPr defaultRowHeight="12.75" x14ac:dyDescent="0.2"/>
  <sheetData>
    <row r="1" spans="1:5" ht="18" x14ac:dyDescent="0.25">
      <c r="A1" s="1" t="s">
        <v>32</v>
      </c>
    </row>
    <row r="2" spans="1:5" ht="18" x14ac:dyDescent="0.25">
      <c r="A2" s="1" t="s">
        <v>10</v>
      </c>
    </row>
    <row r="4" spans="1:5" ht="21" x14ac:dyDescent="0.35">
      <c r="A4" s="2" t="s">
        <v>11</v>
      </c>
      <c r="B4" s="2" t="s">
        <v>7</v>
      </c>
      <c r="C4" s="4" t="s">
        <v>3</v>
      </c>
      <c r="D4" s="5" t="s">
        <v>4</v>
      </c>
      <c r="E4" s="7"/>
    </row>
    <row r="5" spans="1:5" x14ac:dyDescent="0.2">
      <c r="A5" s="5">
        <v>0.8</v>
      </c>
      <c r="B5" s="6">
        <f>IF(A5&lt;1.3,PI()*A5^2-7/A5^2,IF(A5=1.3,$D$5*A5^3+7*SQRT(A5),LOG10(A5+7*SQRT(A5))))</f>
        <v>-8.9268807017025296</v>
      </c>
      <c r="C5" s="5">
        <v>0.1</v>
      </c>
      <c r="D5" s="5">
        <v>1.5</v>
      </c>
      <c r="E5" s="8"/>
    </row>
    <row r="6" spans="1:5" x14ac:dyDescent="0.2">
      <c r="A6" s="5">
        <f>A5+$C$5</f>
        <v>0.9</v>
      </c>
      <c r="B6" s="6">
        <f t="shared" ref="B6:B17" si="0">IF(A6&lt;1.3,PI()*A6^2-7/A6^2,IF(A6=1.3,$D$5*A6^3+7*SQRT(A6),LOG10(A6+7*SQRT(A6))))</f>
        <v>-6.0972852592342424</v>
      </c>
    </row>
    <row r="7" spans="1:5" x14ac:dyDescent="0.2">
      <c r="A7" s="5">
        <f t="shared" ref="A7:A17" si="1">A6+$C$5</f>
        <v>1</v>
      </c>
      <c r="B7" s="6">
        <f t="shared" si="0"/>
        <v>-3.8584073464102069</v>
      </c>
    </row>
    <row r="8" spans="1:5" x14ac:dyDescent="0.2">
      <c r="A8" s="5">
        <f t="shared" si="1"/>
        <v>1.1000000000000001</v>
      </c>
      <c r="B8" s="6">
        <f t="shared" si="0"/>
        <v>-1.9837968560984978</v>
      </c>
    </row>
    <row r="9" spans="1:5" x14ac:dyDescent="0.2">
      <c r="A9" s="5">
        <f t="shared" si="1"/>
        <v>1.2000000000000002</v>
      </c>
      <c r="B9" s="6">
        <f t="shared" si="0"/>
        <v>-0.33721768994180668</v>
      </c>
    </row>
    <row r="10" spans="1:5" x14ac:dyDescent="0.2">
      <c r="A10" s="5">
        <v>1.3</v>
      </c>
      <c r="B10" s="6">
        <f t="shared" si="0"/>
        <v>11.276727975693966</v>
      </c>
    </row>
    <row r="11" spans="1:5" x14ac:dyDescent="0.2">
      <c r="A11" s="5">
        <f t="shared" si="1"/>
        <v>1.4000000000000001</v>
      </c>
      <c r="B11" s="6">
        <f t="shared" si="0"/>
        <v>0.98598803028013104</v>
      </c>
    </row>
    <row r="12" spans="1:5" x14ac:dyDescent="0.2">
      <c r="A12" s="5">
        <f t="shared" si="1"/>
        <v>1.5000000000000002</v>
      </c>
      <c r="B12" s="6">
        <f t="shared" si="0"/>
        <v>1.0031680647011847</v>
      </c>
    </row>
    <row r="13" spans="1:5" x14ac:dyDescent="0.2">
      <c r="A13" s="5">
        <f t="shared" si="1"/>
        <v>1.6000000000000003</v>
      </c>
      <c r="B13" s="6">
        <f t="shared" si="0"/>
        <v>1.0192981759634863</v>
      </c>
    </row>
    <row r="14" spans="1:5" x14ac:dyDescent="0.2">
      <c r="A14" s="5">
        <f t="shared" si="1"/>
        <v>1.7000000000000004</v>
      </c>
      <c r="B14" s="6">
        <f t="shared" si="0"/>
        <v>1.0345034583624408</v>
      </c>
    </row>
    <row r="15" spans="1:5" x14ac:dyDescent="0.2">
      <c r="A15" s="5">
        <f t="shared" si="1"/>
        <v>1.8000000000000005</v>
      </c>
      <c r="B15" s="6">
        <f t="shared" si="0"/>
        <v>1.0488877365750275</v>
      </c>
    </row>
    <row r="16" spans="1:5" x14ac:dyDescent="0.2">
      <c r="A16" s="5">
        <f t="shared" si="1"/>
        <v>1.9000000000000006</v>
      </c>
      <c r="B16" s="6">
        <f t="shared" si="0"/>
        <v>1.0625381437086541</v>
      </c>
    </row>
    <row r="17" spans="1:2" x14ac:dyDescent="0.2">
      <c r="A17" s="5">
        <f t="shared" si="1"/>
        <v>2.0000000000000004</v>
      </c>
      <c r="B17" s="6">
        <f t="shared" si="0"/>
        <v>1.0755285285440033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/>
  </sheetViews>
  <sheetFormatPr defaultRowHeight="12.75" x14ac:dyDescent="0.2"/>
  <cols>
    <col min="1" max="1" width="9.28515625" bestFit="1" customWidth="1"/>
    <col min="2" max="2" width="11.42578125" bestFit="1" customWidth="1"/>
  </cols>
  <sheetData>
    <row r="1" spans="1:6" ht="18" x14ac:dyDescent="0.25">
      <c r="A1" s="1" t="s">
        <v>32</v>
      </c>
    </row>
    <row r="2" spans="1:6" ht="18" x14ac:dyDescent="0.25">
      <c r="A2" s="1" t="s">
        <v>12</v>
      </c>
    </row>
    <row r="4" spans="1:6" ht="21" x14ac:dyDescent="0.35">
      <c r="A4" s="2" t="s">
        <v>11</v>
      </c>
      <c r="B4" s="2" t="s">
        <v>7</v>
      </c>
      <c r="C4" s="3" t="s">
        <v>3</v>
      </c>
      <c r="D4" s="2" t="s">
        <v>4</v>
      </c>
      <c r="E4" s="2" t="s">
        <v>9</v>
      </c>
      <c r="F4" s="2" t="s">
        <v>13</v>
      </c>
    </row>
    <row r="5" spans="1:6" ht="18" x14ac:dyDescent="0.25">
      <c r="A5" s="14">
        <v>1</v>
      </c>
      <c r="B5" s="15">
        <f>IF(A5&lt;1.2,$D$5*A5^2+$E$5*A5+$F$5,IF(A5=1.2,$D$5/A5+SQRT(A5^2+1),($D$5+$E$5*A5)/SQRT(A5^2+1)))</f>
        <v>6.5</v>
      </c>
      <c r="C5" s="14">
        <v>0.05</v>
      </c>
      <c r="D5" s="14">
        <v>2.8</v>
      </c>
      <c r="E5" s="16">
        <v>-0.3</v>
      </c>
      <c r="F5" s="14">
        <v>4</v>
      </c>
    </row>
    <row r="6" spans="1:6" ht="18" x14ac:dyDescent="0.25">
      <c r="A6" s="14">
        <f>A5+$C$5</f>
        <v>1.05</v>
      </c>
      <c r="B6" s="15">
        <f t="shared" ref="B6:B25" si="0">IF(A6&lt;1.2,$D$5*A6^2+$E$5*A6+$F$5,IF(A6=1.2,$D$5/A6+SQRT(A6^2+1),($D$5+$E$5*A6)/SQRT(A6^2+1)))</f>
        <v>6.7720000000000002</v>
      </c>
    </row>
    <row r="7" spans="1:6" ht="18" x14ac:dyDescent="0.25">
      <c r="A7" s="14">
        <f t="shared" ref="A7:A25" si="1">A6+$C$5</f>
        <v>1.1000000000000001</v>
      </c>
      <c r="B7" s="15">
        <f t="shared" si="0"/>
        <v>7.0579999999999998</v>
      </c>
    </row>
    <row r="8" spans="1:6" ht="18" x14ac:dyDescent="0.25">
      <c r="A8" s="14">
        <f t="shared" si="1"/>
        <v>1.1500000000000001</v>
      </c>
      <c r="B8" s="15">
        <f t="shared" si="0"/>
        <v>7.3580000000000005</v>
      </c>
    </row>
    <row r="9" spans="1:6" ht="18" x14ac:dyDescent="0.25">
      <c r="A9" s="14">
        <f t="shared" si="1"/>
        <v>1.2000000000000002</v>
      </c>
      <c r="B9" s="15">
        <f t="shared" si="0"/>
        <v>3.8953832685146641</v>
      </c>
    </row>
    <row r="10" spans="1:6" ht="18" x14ac:dyDescent="0.25">
      <c r="A10" s="14">
        <f t="shared" si="1"/>
        <v>1.2500000000000002</v>
      </c>
      <c r="B10" s="15">
        <f t="shared" si="0"/>
        <v>1.5148854903194786</v>
      </c>
    </row>
    <row r="11" spans="1:6" ht="18" x14ac:dyDescent="0.25">
      <c r="A11" s="14">
        <f t="shared" si="1"/>
        <v>1.3000000000000003</v>
      </c>
      <c r="B11" s="15">
        <f t="shared" si="0"/>
        <v>1.4694029336477583</v>
      </c>
    </row>
    <row r="12" spans="1:6" ht="18" x14ac:dyDescent="0.25">
      <c r="A12" s="14">
        <f t="shared" si="1"/>
        <v>1.3500000000000003</v>
      </c>
      <c r="B12" s="15">
        <f t="shared" si="0"/>
        <v>1.4255699837486411</v>
      </c>
    </row>
    <row r="13" spans="1:6" ht="18" x14ac:dyDescent="0.25">
      <c r="A13" s="14">
        <f t="shared" si="1"/>
        <v>1.4000000000000004</v>
      </c>
      <c r="B13" s="15">
        <f t="shared" si="0"/>
        <v>1.3833469010514492</v>
      </c>
    </row>
    <row r="14" spans="1:6" ht="18" x14ac:dyDescent="0.25">
      <c r="A14" s="14">
        <f t="shared" si="1"/>
        <v>1.4500000000000004</v>
      </c>
      <c r="B14" s="15">
        <f t="shared" si="0"/>
        <v>1.3426884404756545</v>
      </c>
    </row>
    <row r="15" spans="1:6" ht="18" x14ac:dyDescent="0.25">
      <c r="A15" s="14">
        <f t="shared" si="1"/>
        <v>1.5000000000000004</v>
      </c>
      <c r="B15" s="15">
        <f t="shared" si="0"/>
        <v>1.303545461129288</v>
      </c>
    </row>
    <row r="16" spans="1:6" ht="18" x14ac:dyDescent="0.25">
      <c r="A16" s="14">
        <f t="shared" si="1"/>
        <v>1.5500000000000005</v>
      </c>
      <c r="B16" s="15">
        <f t="shared" si="0"/>
        <v>1.2658662410345867</v>
      </c>
    </row>
    <row r="17" spans="1:2" ht="18" x14ac:dyDescent="0.25">
      <c r="A17" s="14">
        <f t="shared" si="1"/>
        <v>1.6000000000000005</v>
      </c>
      <c r="B17" s="15">
        <f t="shared" si="0"/>
        <v>1.2295975408073772</v>
      </c>
    </row>
    <row r="18" spans="1:2" ht="18" x14ac:dyDescent="0.25">
      <c r="A18" s="14">
        <f t="shared" si="1"/>
        <v>1.6500000000000006</v>
      </c>
      <c r="B18" s="15">
        <f t="shared" si="0"/>
        <v>1.1946854555951578</v>
      </c>
    </row>
    <row r="19" spans="1:2" ht="18" x14ac:dyDescent="0.25">
      <c r="A19" s="14">
        <f t="shared" si="1"/>
        <v>1.7000000000000006</v>
      </c>
      <c r="B19" s="15">
        <f t="shared" si="0"/>
        <v>1.1610760898301713</v>
      </c>
    </row>
    <row r="20" spans="1:2" ht="18" x14ac:dyDescent="0.25">
      <c r="A20" s="14">
        <f t="shared" si="1"/>
        <v>1.7500000000000007</v>
      </c>
      <c r="B20" s="15">
        <f t="shared" si="0"/>
        <v>1.1287160847617965</v>
      </c>
    </row>
    <row r="21" spans="1:2" ht="18" x14ac:dyDescent="0.25">
      <c r="A21" s="14">
        <f t="shared" si="1"/>
        <v>1.8000000000000007</v>
      </c>
      <c r="B21" s="15">
        <f t="shared" si="0"/>
        <v>1.0975530244637082</v>
      </c>
    </row>
    <row r="22" spans="1:2" ht="18" x14ac:dyDescent="0.25">
      <c r="A22" s="14">
        <f t="shared" si="1"/>
        <v>1.8500000000000008</v>
      </c>
      <c r="B22" s="15">
        <f t="shared" si="0"/>
        <v>1.0675357421504887</v>
      </c>
    </row>
    <row r="23" spans="1:2" ht="18" x14ac:dyDescent="0.25">
      <c r="A23" s="14">
        <f t="shared" si="1"/>
        <v>1.9000000000000008</v>
      </c>
      <c r="B23" s="15">
        <f t="shared" si="0"/>
        <v>1.0386145452167472</v>
      </c>
    </row>
    <row r="24" spans="1:2" ht="18" x14ac:dyDescent="0.25">
      <c r="A24" s="14">
        <f t="shared" si="1"/>
        <v>1.9500000000000008</v>
      </c>
      <c r="B24" s="15">
        <f t="shared" si="0"/>
        <v>1.0107413744257496</v>
      </c>
    </row>
    <row r="25" spans="1:2" ht="18" x14ac:dyDescent="0.25">
      <c r="A25" s="14">
        <f t="shared" si="1"/>
        <v>2.0000000000000009</v>
      </c>
      <c r="B25" s="15">
        <f t="shared" si="0"/>
        <v>0.98386991009990687</v>
      </c>
    </row>
    <row r="48" spans="1:2" x14ac:dyDescent="0.2">
      <c r="A48" s="5">
        <f t="shared" ref="A30:A48" si="2">A47+$C$5</f>
        <v>0.05</v>
      </c>
      <c r="B48" s="12">
        <f t="shared" ref="B34:B48" si="3">($D$28+$E$28*A48)/SQRT(A48^2+1)</f>
        <v>0</v>
      </c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5" sqref="B5"/>
    </sheetView>
  </sheetViews>
  <sheetFormatPr defaultRowHeight="12.75" x14ac:dyDescent="0.2"/>
  <cols>
    <col min="1" max="1" width="9.28515625" bestFit="1" customWidth="1"/>
    <col min="2" max="2" width="14" bestFit="1" customWidth="1"/>
    <col min="3" max="4" width="9.28515625" bestFit="1" customWidth="1"/>
  </cols>
  <sheetData>
    <row r="1" spans="1:4" ht="18" x14ac:dyDescent="0.25">
      <c r="A1" s="1" t="s">
        <v>32</v>
      </c>
    </row>
    <row r="2" spans="1:4" ht="18" x14ac:dyDescent="0.25">
      <c r="A2" s="1" t="s">
        <v>14</v>
      </c>
    </row>
    <row r="4" spans="1:4" ht="21" x14ac:dyDescent="0.35">
      <c r="A4" s="2" t="s">
        <v>11</v>
      </c>
      <c r="B4" s="2" t="s">
        <v>15</v>
      </c>
      <c r="C4" s="3" t="s">
        <v>3</v>
      </c>
      <c r="D4" s="2" t="s">
        <v>4</v>
      </c>
    </row>
    <row r="5" spans="1:4" ht="18" x14ac:dyDescent="0.25">
      <c r="A5" s="14">
        <v>0.7</v>
      </c>
      <c r="B5" s="15">
        <f>IF(A5&lt;1.4,PI()*A5^2-7/A5^2,IF(A5=1.4,$D$5/A5^3+7*SQRT(A5),LN(A5+7*SQRT(ABS(A5+$D$5)))))</f>
        <v>-12.746333885455289</v>
      </c>
      <c r="C5" s="14">
        <v>0.1</v>
      </c>
      <c r="D5" s="14">
        <v>1.65</v>
      </c>
    </row>
    <row r="6" spans="1:4" ht="18" x14ac:dyDescent="0.25">
      <c r="A6" s="14">
        <f>A5+$C$5</f>
        <v>0.79999999999999993</v>
      </c>
      <c r="B6" s="15">
        <f t="shared" ref="B6:B18" si="0">IF(A6&lt;1.4,PI()*A6^2-7/A6^2,IF(A6=1.4,$D$5/A6^3+7*SQRT(A6),LN(A6+7*SQRT(ABS(A6+$D$5)))))</f>
        <v>-8.9268807017025349</v>
      </c>
    </row>
    <row r="7" spans="1:4" ht="18" x14ac:dyDescent="0.25">
      <c r="A7" s="14">
        <f t="shared" ref="A7:A18" si="1">A6+$C$5</f>
        <v>0.89999999999999991</v>
      </c>
      <c r="B7" s="15">
        <f t="shared" si="0"/>
        <v>-6.0972852592342441</v>
      </c>
    </row>
    <row r="8" spans="1:4" ht="18" x14ac:dyDescent="0.25">
      <c r="A8" s="14">
        <f t="shared" si="1"/>
        <v>0.99999999999999989</v>
      </c>
      <c r="B8" s="15">
        <f t="shared" si="0"/>
        <v>-3.8584073464102095</v>
      </c>
    </row>
    <row r="9" spans="1:4" ht="18" x14ac:dyDescent="0.25">
      <c r="A9" s="14">
        <f t="shared" si="1"/>
        <v>1.0999999999999999</v>
      </c>
      <c r="B9" s="15">
        <f t="shared" si="0"/>
        <v>-1.9837968560985009</v>
      </c>
    </row>
    <row r="10" spans="1:4" ht="18" x14ac:dyDescent="0.25">
      <c r="A10" s="14">
        <f t="shared" si="1"/>
        <v>1.2</v>
      </c>
      <c r="B10" s="15">
        <f t="shared" si="0"/>
        <v>-0.33721768994180934</v>
      </c>
    </row>
    <row r="11" spans="1:4" ht="18" x14ac:dyDescent="0.25">
      <c r="A11" s="14">
        <f t="shared" si="1"/>
        <v>1.3</v>
      </c>
      <c r="B11" s="15">
        <f t="shared" si="0"/>
        <v>1.1672797502472241</v>
      </c>
    </row>
    <row r="12" spans="1:4" ht="18" x14ac:dyDescent="0.25">
      <c r="A12" s="14">
        <f t="shared" si="1"/>
        <v>1.4000000000000001</v>
      </c>
      <c r="B12" s="15">
        <f t="shared" si="0"/>
        <v>8.883823649692232</v>
      </c>
    </row>
    <row r="13" spans="1:4" ht="18" x14ac:dyDescent="0.25">
      <c r="A13" s="14">
        <f t="shared" si="1"/>
        <v>1.5000000000000002</v>
      </c>
      <c r="B13" s="15">
        <f t="shared" si="0"/>
        <v>2.6335972752184253</v>
      </c>
    </row>
    <row r="14" spans="1:4" ht="18" x14ac:dyDescent="0.25">
      <c r="A14" s="14">
        <f t="shared" si="1"/>
        <v>1.6000000000000003</v>
      </c>
      <c r="B14" s="15">
        <f t="shared" si="0"/>
        <v>2.6546093014973251</v>
      </c>
    </row>
    <row r="15" spans="1:4" ht="18" x14ac:dyDescent="0.25">
      <c r="A15" s="14">
        <f t="shared" si="1"/>
        <v>1.7000000000000004</v>
      </c>
      <c r="B15" s="15">
        <f t="shared" si="0"/>
        <v>2.6749830358780193</v>
      </c>
    </row>
    <row r="16" spans="1:4" ht="18" x14ac:dyDescent="0.25">
      <c r="A16" s="14">
        <f t="shared" si="1"/>
        <v>1.8000000000000005</v>
      </c>
      <c r="B16" s="15">
        <f t="shared" si="0"/>
        <v>2.6947571003507429</v>
      </c>
    </row>
    <row r="17" spans="1:2" ht="18" x14ac:dyDescent="0.25">
      <c r="A17" s="14">
        <f t="shared" si="1"/>
        <v>1.9000000000000006</v>
      </c>
      <c r="B17" s="15">
        <f t="shared" si="0"/>
        <v>2.713966702504941</v>
      </c>
    </row>
    <row r="18" spans="1:2" ht="18" x14ac:dyDescent="0.25">
      <c r="A18" s="14">
        <f t="shared" si="1"/>
        <v>2.0000000000000004</v>
      </c>
      <c r="B18" s="15">
        <f t="shared" si="0"/>
        <v>2.7326440265160508</v>
      </c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defaultRowHeight="12.75" x14ac:dyDescent="0.2"/>
  <cols>
    <col min="1" max="1" width="9.42578125" bestFit="1" customWidth="1"/>
    <col min="2" max="2" width="12.28515625" bestFit="1" customWidth="1"/>
    <col min="3" max="4" width="9.28515625" bestFit="1" customWidth="1"/>
  </cols>
  <sheetData>
    <row r="1" spans="1:4" ht="18" x14ac:dyDescent="0.25">
      <c r="A1" s="1" t="s">
        <v>32</v>
      </c>
    </row>
    <row r="2" spans="1:4" ht="18" x14ac:dyDescent="0.25">
      <c r="A2" s="1" t="s">
        <v>16</v>
      </c>
    </row>
    <row r="4" spans="1:4" ht="21" x14ac:dyDescent="0.35">
      <c r="A4" s="2" t="s">
        <v>11</v>
      </c>
      <c r="B4" s="2" t="s">
        <v>7</v>
      </c>
      <c r="C4" s="3" t="s">
        <v>3</v>
      </c>
      <c r="D4" s="2" t="s">
        <v>4</v>
      </c>
    </row>
    <row r="5" spans="1:4" ht="18" x14ac:dyDescent="0.25">
      <c r="A5" s="14">
        <v>0.2</v>
      </c>
      <c r="B5" s="15">
        <f>IF(A5&lt;1,1.5*COS(A5)^2,IF(A5=1,1.8*$D$5*A5,IF(A5&gt;=2,3*TAN(A5),(A5-2)^2+6)))</f>
        <v>1.4407957455021638</v>
      </c>
      <c r="C5" s="14">
        <v>0.2</v>
      </c>
      <c r="D5" s="14">
        <v>2.2999999999999998</v>
      </c>
    </row>
    <row r="6" spans="1:4" ht="18" x14ac:dyDescent="0.25">
      <c r="A6" s="14">
        <f>A5+$C$5</f>
        <v>0.4</v>
      </c>
      <c r="B6" s="15">
        <f t="shared" ref="B6:B18" si="0">IF(A6&lt;1,1.5*COS(A6)^2,IF(A6=1,1.8*$D$5*A6,IF(A6&gt;=2,3*TAN(A6),(A6-2)^2+6)))</f>
        <v>1.2725300320103741</v>
      </c>
    </row>
    <row r="7" spans="1:4" ht="18" x14ac:dyDescent="0.25">
      <c r="A7" s="14">
        <f t="shared" ref="A7:A18" si="1">A6+$C$5</f>
        <v>0.60000000000000009</v>
      </c>
      <c r="B7" s="15">
        <f t="shared" si="0"/>
        <v>1.021768315857505</v>
      </c>
    </row>
    <row r="8" spans="1:4" ht="18" x14ac:dyDescent="0.25">
      <c r="A8" s="14">
        <f t="shared" si="1"/>
        <v>0.8</v>
      </c>
      <c r="B8" s="15">
        <f t="shared" si="0"/>
        <v>0.7281003582740333</v>
      </c>
    </row>
    <row r="9" spans="1:4" ht="18" x14ac:dyDescent="0.25">
      <c r="A9" s="14">
        <f t="shared" si="1"/>
        <v>1</v>
      </c>
      <c r="B9" s="15">
        <f t="shared" si="0"/>
        <v>4.1399999999999997</v>
      </c>
    </row>
    <row r="10" spans="1:4" ht="18" x14ac:dyDescent="0.25">
      <c r="A10" s="14">
        <f t="shared" si="1"/>
        <v>1.2</v>
      </c>
      <c r="B10" s="15">
        <f t="shared" si="0"/>
        <v>6.6400000000000006</v>
      </c>
    </row>
    <row r="11" spans="1:4" ht="18" x14ac:dyDescent="0.25">
      <c r="A11" s="14">
        <f t="shared" si="1"/>
        <v>1.4</v>
      </c>
      <c r="B11" s="15">
        <f t="shared" si="0"/>
        <v>6.36</v>
      </c>
    </row>
    <row r="12" spans="1:4" ht="18" x14ac:dyDescent="0.25">
      <c r="A12" s="14">
        <f t="shared" si="1"/>
        <v>1.5999999999999999</v>
      </c>
      <c r="B12" s="15">
        <f t="shared" si="0"/>
        <v>6.16</v>
      </c>
    </row>
    <row r="13" spans="1:4" ht="18" x14ac:dyDescent="0.25">
      <c r="A13" s="14">
        <f t="shared" si="1"/>
        <v>1.7999999999999998</v>
      </c>
      <c r="B13" s="15">
        <f t="shared" si="0"/>
        <v>6.04</v>
      </c>
    </row>
    <row r="14" spans="1:4" ht="18" x14ac:dyDescent="0.25">
      <c r="A14" s="14">
        <f t="shared" si="1"/>
        <v>1.9999999999999998</v>
      </c>
      <c r="B14" s="15">
        <f t="shared" si="0"/>
        <v>-6.5551195897845602</v>
      </c>
    </row>
    <row r="15" spans="1:4" ht="18" x14ac:dyDescent="0.25">
      <c r="A15" s="14">
        <f t="shared" si="1"/>
        <v>2.1999999999999997</v>
      </c>
      <c r="B15" s="15">
        <f t="shared" si="0"/>
        <v>-4.1214691703063879</v>
      </c>
    </row>
    <row r="16" spans="1:4" ht="18" x14ac:dyDescent="0.25">
      <c r="A16" s="14">
        <f t="shared" si="1"/>
        <v>2.4</v>
      </c>
      <c r="B16" s="15">
        <f t="shared" si="0"/>
        <v>-2.7480428690202321</v>
      </c>
    </row>
    <row r="17" spans="1:2" ht="18" x14ac:dyDescent="0.25">
      <c r="A17" s="14">
        <f t="shared" si="1"/>
        <v>2.6</v>
      </c>
      <c r="B17" s="15">
        <f t="shared" si="0"/>
        <v>-1.8047898392692758</v>
      </c>
    </row>
    <row r="18" spans="1:2" ht="18" x14ac:dyDescent="0.25">
      <c r="A18" s="14">
        <f t="shared" si="1"/>
        <v>2.8000000000000003</v>
      </c>
      <c r="B18" s="15">
        <f t="shared" si="0"/>
        <v>-1.0665894949535266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2.75" x14ac:dyDescent="0.2"/>
  <sheetData>
    <row r="1" spans="1:4" ht="18" x14ac:dyDescent="0.25">
      <c r="A1" s="1" t="s">
        <v>32</v>
      </c>
    </row>
    <row r="2" spans="1:4" ht="18" x14ac:dyDescent="0.25">
      <c r="A2" s="1" t="s">
        <v>0</v>
      </c>
    </row>
    <row r="4" spans="1:4" ht="21" x14ac:dyDescent="0.35">
      <c r="A4" s="2" t="s">
        <v>1</v>
      </c>
      <c r="B4" s="3" t="s">
        <v>2</v>
      </c>
      <c r="C4" s="4" t="s">
        <v>3</v>
      </c>
      <c r="D4" s="5" t="s">
        <v>4</v>
      </c>
    </row>
    <row r="5" spans="1:4" x14ac:dyDescent="0.2">
      <c r="A5" s="5">
        <v>1</v>
      </c>
      <c r="B5" s="5">
        <f>IF(A5&gt;$D$5,A5*(A5-$D$5)^(1/3),IF(A5=$D$5,A5*SIN($D$5*A5),EXP(-$D$5*A5)*COS($D$5*A5)))</f>
        <v>-6.5761872579715358E-2</v>
      </c>
      <c r="C5" s="5">
        <v>0.5</v>
      </c>
      <c r="D5" s="5">
        <v>2.5</v>
      </c>
    </row>
    <row r="6" spans="1:4" x14ac:dyDescent="0.2">
      <c r="A6" s="5">
        <f>A5+$C$5</f>
        <v>1.5</v>
      </c>
      <c r="B6" s="5">
        <f t="shared" ref="B6:B13" si="0">IF(A6&gt;$D$5,A6*(A6-$D$5)^(1/3),IF(A6=$D$5,A6*SIN($D$5*A6),EXP(-$D$5*A6)*COS($D$5*A6)))</f>
        <v>-1.9297706425681949E-2</v>
      </c>
    </row>
    <row r="7" spans="1:4" x14ac:dyDescent="0.2">
      <c r="A7" s="5">
        <f t="shared" ref="A7:A13" si="1">A6+$C$5</f>
        <v>2</v>
      </c>
      <c r="B7" s="5">
        <f t="shared" si="0"/>
        <v>1.9113007712959706E-3</v>
      </c>
    </row>
    <row r="8" spans="1:4" x14ac:dyDescent="0.2">
      <c r="A8" s="5">
        <f t="shared" si="1"/>
        <v>2.5</v>
      </c>
      <c r="B8" s="5">
        <f t="shared" si="0"/>
        <v>-8.2948041368892042E-2</v>
      </c>
    </row>
    <row r="9" spans="1:4" x14ac:dyDescent="0.2">
      <c r="A9" s="5">
        <f t="shared" si="1"/>
        <v>3</v>
      </c>
      <c r="B9" s="5">
        <f t="shared" si="0"/>
        <v>2.3811015779522995</v>
      </c>
    </row>
    <row r="10" spans="1:4" x14ac:dyDescent="0.2">
      <c r="A10" s="5">
        <f t="shared" si="1"/>
        <v>3.5</v>
      </c>
      <c r="B10" s="5">
        <f t="shared" si="0"/>
        <v>3.5</v>
      </c>
    </row>
    <row r="11" spans="1:4" x14ac:dyDescent="0.2">
      <c r="A11" s="5">
        <f t="shared" si="1"/>
        <v>4</v>
      </c>
      <c r="B11" s="5">
        <f t="shared" si="0"/>
        <v>4.5788569702133275</v>
      </c>
    </row>
    <row r="12" spans="1:4" x14ac:dyDescent="0.2">
      <c r="A12" s="5">
        <f t="shared" si="1"/>
        <v>4.5</v>
      </c>
      <c r="B12" s="5">
        <f t="shared" si="0"/>
        <v>5.669644724526929</v>
      </c>
    </row>
    <row r="13" spans="1:4" x14ac:dyDescent="0.2">
      <c r="A13" s="5">
        <f t="shared" si="1"/>
        <v>5</v>
      </c>
      <c r="B13" s="5">
        <f t="shared" si="0"/>
        <v>6.7860440414872674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20" zoomScaleNormal="120" workbookViewId="0"/>
  </sheetViews>
  <sheetFormatPr defaultRowHeight="12.75" x14ac:dyDescent="0.2"/>
  <cols>
    <col min="5" max="5" width="12.5703125" customWidth="1"/>
  </cols>
  <sheetData>
    <row r="1" spans="1:5" ht="18" x14ac:dyDescent="0.25">
      <c r="A1" s="1" t="s">
        <v>32</v>
      </c>
    </row>
    <row r="2" spans="1:5" ht="18" x14ac:dyDescent="0.25">
      <c r="A2" s="1" t="s">
        <v>17</v>
      </c>
    </row>
    <row r="3" spans="1:5" x14ac:dyDescent="0.2">
      <c r="A3" s="7"/>
    </row>
    <row r="4" spans="1:5" ht="32.25" customHeight="1" x14ac:dyDescent="0.35">
      <c r="A4" s="2" t="s">
        <v>1</v>
      </c>
      <c r="B4" s="2" t="s">
        <v>15</v>
      </c>
      <c r="C4" s="4" t="s">
        <v>3</v>
      </c>
      <c r="D4" s="14" t="s">
        <v>9</v>
      </c>
      <c r="E4" s="13"/>
    </row>
    <row r="5" spans="1:5" ht="18" x14ac:dyDescent="0.25">
      <c r="A5" s="14">
        <v>0.1</v>
      </c>
      <c r="B5" s="14">
        <f>IF($D$5*A5&lt;1,$D$5*A5-LOG10($D$5*A5),IF($D$5*A5=1,1,$D$5*A5+LOG10($D$5*A5)))</f>
        <v>0.97390874094431867</v>
      </c>
      <c r="C5" s="14">
        <v>0.1</v>
      </c>
      <c r="D5" s="14">
        <v>1.5</v>
      </c>
    </row>
    <row r="6" spans="1:5" ht="18" x14ac:dyDescent="0.25">
      <c r="A6" s="14">
        <f>A5+$C$5</f>
        <v>0.2</v>
      </c>
      <c r="B6" s="14">
        <f t="shared" ref="B6:B14" si="0">IF($D$5*A6&lt;1,$D$5*A6-LOG10($D$5*A6),IF($D$5*A6=1,1,$D$5*A6+LOG10($D$5*A6)))</f>
        <v>0.82287874528033755</v>
      </c>
    </row>
    <row r="7" spans="1:5" ht="18" x14ac:dyDescent="0.25">
      <c r="A7" s="14">
        <f t="shared" ref="A7:A34" si="1">A6+$C$5</f>
        <v>0.30000000000000004</v>
      </c>
      <c r="B7" s="14">
        <f t="shared" si="0"/>
        <v>0.79678748622465634</v>
      </c>
    </row>
    <row r="8" spans="1:5" ht="18" x14ac:dyDescent="0.25">
      <c r="A8" s="14">
        <f t="shared" si="1"/>
        <v>0.4</v>
      </c>
      <c r="B8" s="14">
        <f t="shared" si="0"/>
        <v>0.82184874961635646</v>
      </c>
    </row>
    <row r="9" spans="1:5" ht="18" x14ac:dyDescent="0.25">
      <c r="A9" s="14">
        <f t="shared" si="1"/>
        <v>0.5</v>
      </c>
      <c r="B9" s="14">
        <f t="shared" si="0"/>
        <v>0.87493873660829991</v>
      </c>
    </row>
    <row r="10" spans="1:5" ht="18" x14ac:dyDescent="0.25">
      <c r="A10" s="14">
        <f t="shared" si="1"/>
        <v>0.6</v>
      </c>
      <c r="B10" s="14">
        <f t="shared" si="0"/>
        <v>0.94575749056067504</v>
      </c>
    </row>
    <row r="11" spans="1:5" ht="18" x14ac:dyDescent="0.25">
      <c r="A11" s="14">
        <f t="shared" si="1"/>
        <v>0.7</v>
      </c>
      <c r="B11" s="14">
        <f t="shared" si="0"/>
        <v>1.0711892990699379</v>
      </c>
    </row>
    <row r="12" spans="1:5" ht="18" x14ac:dyDescent="0.25">
      <c r="A12" s="14">
        <f t="shared" si="1"/>
        <v>0.79999999999999993</v>
      </c>
      <c r="B12" s="14">
        <f t="shared" si="0"/>
        <v>1.2791812460476248</v>
      </c>
    </row>
    <row r="13" spans="1:5" ht="18" x14ac:dyDescent="0.25">
      <c r="A13" s="14">
        <f t="shared" si="1"/>
        <v>0.89999999999999991</v>
      </c>
      <c r="B13" s="14">
        <f t="shared" si="0"/>
        <v>1.480333768495006</v>
      </c>
    </row>
    <row r="14" spans="1:5" ht="18" x14ac:dyDescent="0.25">
      <c r="A14" s="14">
        <f t="shared" si="1"/>
        <v>0.99999999999999989</v>
      </c>
      <c r="B14" s="14">
        <f t="shared" si="0"/>
        <v>1.6760912590556809</v>
      </c>
    </row>
    <row r="15" spans="1:5" x14ac:dyDescent="0.2">
      <c r="A15" s="7"/>
      <c r="B15" s="7"/>
    </row>
    <row r="16" spans="1:5" x14ac:dyDescent="0.2">
      <c r="A16" s="7"/>
      <c r="B16" s="7"/>
    </row>
    <row r="17" spans="1:2" x14ac:dyDescent="0.2">
      <c r="A17" s="7"/>
      <c r="B17" s="7"/>
    </row>
    <row r="18" spans="1:2" x14ac:dyDescent="0.2">
      <c r="A18" s="7"/>
      <c r="B18" s="7"/>
    </row>
    <row r="19" spans="1:2" x14ac:dyDescent="0.2">
      <c r="A19" s="7"/>
      <c r="B19" s="7"/>
    </row>
    <row r="20" spans="1:2" x14ac:dyDescent="0.2">
      <c r="A20" s="7"/>
      <c r="B20" s="7"/>
    </row>
    <row r="21" spans="1:2" x14ac:dyDescent="0.2">
      <c r="A21" s="7"/>
      <c r="B21" s="7"/>
    </row>
    <row r="22" spans="1:2" x14ac:dyDescent="0.2">
      <c r="A22" s="7"/>
      <c r="B22" s="7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2.75" x14ac:dyDescent="0.2"/>
  <sheetData>
    <row r="1" spans="1:3" ht="18" x14ac:dyDescent="0.25">
      <c r="A1" s="1" t="s">
        <v>32</v>
      </c>
    </row>
    <row r="2" spans="1:3" ht="18" x14ac:dyDescent="0.25">
      <c r="A2" s="1" t="s">
        <v>31</v>
      </c>
    </row>
    <row r="4" spans="1:3" ht="21" x14ac:dyDescent="0.35">
      <c r="A4" s="2" t="s">
        <v>1</v>
      </c>
      <c r="B4" s="2" t="s">
        <v>7</v>
      </c>
      <c r="C4" s="4" t="s">
        <v>3</v>
      </c>
    </row>
    <row r="5" spans="1:3" ht="18" x14ac:dyDescent="0.25">
      <c r="A5" s="14">
        <v>2</v>
      </c>
      <c r="B5" s="14">
        <f>IF(A5&gt;3.5,SIN(A5)*LOG10(A5),COS(A5)^2)</f>
        <v>0.17317818956819406</v>
      </c>
      <c r="C5" s="14">
        <v>0.25</v>
      </c>
    </row>
    <row r="6" spans="1:3" ht="18" x14ac:dyDescent="0.25">
      <c r="A6" s="14">
        <f>A5+$C$5</f>
        <v>2.25</v>
      </c>
      <c r="B6" s="14">
        <f t="shared" ref="B6:B24" si="0">IF(A6&gt;3.5,SIN(A6)*LOG10(A6),COS(A6)^2)</f>
        <v>0.39460210028461018</v>
      </c>
    </row>
    <row r="7" spans="1:3" ht="18" x14ac:dyDescent="0.25">
      <c r="A7" s="14">
        <f t="shared" ref="A7:A24" si="1">A6+$C$5</f>
        <v>2.5</v>
      </c>
      <c r="B7" s="14">
        <f t="shared" si="0"/>
        <v>0.6418310927316131</v>
      </c>
    </row>
    <row r="8" spans="1:3" ht="18" x14ac:dyDescent="0.25">
      <c r="A8" s="14">
        <f t="shared" si="1"/>
        <v>2.75</v>
      </c>
      <c r="B8" s="14">
        <f t="shared" si="0"/>
        <v>0.85433488714563</v>
      </c>
    </row>
    <row r="9" spans="1:3" ht="18" x14ac:dyDescent="0.25">
      <c r="A9" s="14">
        <f t="shared" si="1"/>
        <v>3</v>
      </c>
      <c r="B9" s="14">
        <f t="shared" si="0"/>
        <v>0.98008514332518293</v>
      </c>
    </row>
    <row r="10" spans="1:3" ht="18" x14ac:dyDescent="0.25">
      <c r="A10" s="14">
        <f t="shared" si="1"/>
        <v>3.25</v>
      </c>
      <c r="B10" s="14">
        <f t="shared" si="0"/>
        <v>0.98829381286401186</v>
      </c>
    </row>
    <row r="11" spans="1:3" ht="18" x14ac:dyDescent="0.25">
      <c r="A11" s="14">
        <f t="shared" si="1"/>
        <v>3.5</v>
      </c>
      <c r="B11" s="14">
        <f t="shared" si="0"/>
        <v>0.87695112717165236</v>
      </c>
    </row>
    <row r="12" spans="1:3" ht="18" x14ac:dyDescent="0.25">
      <c r="A12" s="14">
        <f t="shared" si="1"/>
        <v>3.75</v>
      </c>
      <c r="B12" s="14">
        <f t="shared" si="0"/>
        <v>-0.32809406838179433</v>
      </c>
    </row>
    <row r="13" spans="1:3" ht="18" x14ac:dyDescent="0.25">
      <c r="A13" s="14">
        <f t="shared" si="1"/>
        <v>4</v>
      </c>
      <c r="B13" s="14">
        <f t="shared" si="0"/>
        <v>-0.45564050376207155</v>
      </c>
    </row>
    <row r="14" spans="1:3" ht="18" x14ac:dyDescent="0.25">
      <c r="A14" s="14">
        <f t="shared" si="1"/>
        <v>4.25</v>
      </c>
      <c r="B14" s="14">
        <f t="shared" si="0"/>
        <v>-0.56240140522367454</v>
      </c>
    </row>
    <row r="15" spans="1:3" ht="18" x14ac:dyDescent="0.25">
      <c r="A15" s="14">
        <f t="shared" si="1"/>
        <v>4.5</v>
      </c>
      <c r="B15" s="14">
        <f t="shared" si="0"/>
        <v>-0.63853490545112557</v>
      </c>
    </row>
    <row r="16" spans="1:3" ht="18" x14ac:dyDescent="0.25">
      <c r="A16" s="14">
        <f t="shared" si="1"/>
        <v>4.75</v>
      </c>
      <c r="B16" s="14">
        <f t="shared" si="0"/>
        <v>-0.67621504444384861</v>
      </c>
    </row>
    <row r="17" spans="1:2" ht="18" x14ac:dyDescent="0.25">
      <c r="A17" s="14">
        <f t="shared" si="1"/>
        <v>5</v>
      </c>
      <c r="B17" s="14">
        <f t="shared" si="0"/>
        <v>-0.67025930441920767</v>
      </c>
    </row>
    <row r="18" spans="1:2" ht="18" x14ac:dyDescent="0.25">
      <c r="A18" s="14">
        <f t="shared" si="1"/>
        <v>5.25</v>
      </c>
      <c r="B18" s="14">
        <f t="shared" si="0"/>
        <v>-0.61856966645744293</v>
      </c>
    </row>
    <row r="19" spans="1:2" ht="18" x14ac:dyDescent="0.25">
      <c r="A19" s="14">
        <f t="shared" si="1"/>
        <v>5.5</v>
      </c>
      <c r="B19" s="14">
        <f t="shared" si="0"/>
        <v>-0.52235573298593985</v>
      </c>
    </row>
    <row r="20" spans="1:2" ht="18" x14ac:dyDescent="0.25">
      <c r="A20" s="14">
        <f t="shared" si="1"/>
        <v>5.75</v>
      </c>
      <c r="B20" s="14">
        <f t="shared" si="0"/>
        <v>-0.38612327130469526</v>
      </c>
    </row>
    <row r="21" spans="1:2" ht="18" x14ac:dyDescent="0.25">
      <c r="A21" s="14">
        <f t="shared" si="1"/>
        <v>6</v>
      </c>
      <c r="B21" s="14">
        <f t="shared" si="0"/>
        <v>-0.21742751930006288</v>
      </c>
    </row>
    <row r="22" spans="1:2" ht="18" x14ac:dyDescent="0.25">
      <c r="A22" s="14">
        <f t="shared" si="1"/>
        <v>6.25</v>
      </c>
      <c r="B22" s="14">
        <f t="shared" si="0"/>
        <v>-2.6406675441332347E-2</v>
      </c>
    </row>
    <row r="23" spans="1:2" ht="18" x14ac:dyDescent="0.25">
      <c r="A23" s="14">
        <f t="shared" si="1"/>
        <v>6.5</v>
      </c>
      <c r="B23" s="14">
        <f t="shared" si="0"/>
        <v>0.17487391159743723</v>
      </c>
    </row>
    <row r="24" spans="1:2" ht="18" x14ac:dyDescent="0.25">
      <c r="A24" s="14">
        <f t="shared" si="1"/>
        <v>6.75</v>
      </c>
      <c r="B24" s="14">
        <f t="shared" si="0"/>
        <v>0.37322324832651033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3" sqref="G3"/>
    </sheetView>
  </sheetViews>
  <sheetFormatPr defaultRowHeight="12.75" x14ac:dyDescent="0.2"/>
  <cols>
    <col min="2" max="2" width="11.42578125" bestFit="1" customWidth="1"/>
  </cols>
  <sheetData>
    <row r="1" spans="1:4" ht="18" x14ac:dyDescent="0.25">
      <c r="A1" s="1" t="s">
        <v>32</v>
      </c>
    </row>
    <row r="2" spans="1:4" ht="18" x14ac:dyDescent="0.25">
      <c r="A2" s="1" t="s">
        <v>18</v>
      </c>
    </row>
    <row r="4" spans="1:4" ht="21" x14ac:dyDescent="0.35">
      <c r="A4" s="2" t="s">
        <v>1</v>
      </c>
      <c r="B4" s="2" t="s">
        <v>19</v>
      </c>
      <c r="C4" s="4" t="s">
        <v>3</v>
      </c>
      <c r="D4" s="14" t="s">
        <v>4</v>
      </c>
    </row>
    <row r="5" spans="1:4" ht="18" x14ac:dyDescent="0.25">
      <c r="A5" s="14">
        <v>0.5</v>
      </c>
      <c r="B5" s="15">
        <f>IF(A5&lt;=1,SIN(SQRT(ABS($D$5*A5)))^2,LOG10(A5+1))</f>
        <v>1.9624287756705634E-3</v>
      </c>
      <c r="C5" s="14">
        <v>0.1</v>
      </c>
      <c r="D5" s="14">
        <v>20.3</v>
      </c>
    </row>
    <row r="6" spans="1:4" ht="18" x14ac:dyDescent="0.25">
      <c r="A6" s="14">
        <f>A5+$C$5</f>
        <v>0.6</v>
      </c>
      <c r="B6" s="15">
        <f t="shared" ref="B6:B20" si="0">IF(A6&lt;=1,SIN(SQRT(ABS($D$5*A6)))^2,LOG10(A6+1))</f>
        <v>0.11654563814486539</v>
      </c>
    </row>
    <row r="7" spans="1:4" ht="18" x14ac:dyDescent="0.25">
      <c r="A7" s="14">
        <f t="shared" ref="A7:A20" si="1">A6+$C$5</f>
        <v>0.7</v>
      </c>
      <c r="B7" s="15">
        <f t="shared" si="0"/>
        <v>0.34521018898488287</v>
      </c>
    </row>
    <row r="8" spans="1:4" ht="18" x14ac:dyDescent="0.25">
      <c r="A8" s="14">
        <f t="shared" si="1"/>
        <v>0.79999999999999993</v>
      </c>
      <c r="B8" s="15">
        <f t="shared" si="0"/>
        <v>0.60217274302304935</v>
      </c>
    </row>
    <row r="9" spans="1:4" ht="18" x14ac:dyDescent="0.25">
      <c r="A9" s="14">
        <f t="shared" si="1"/>
        <v>0.89999999999999991</v>
      </c>
      <c r="B9" s="15">
        <f t="shared" si="0"/>
        <v>0.82007844811813191</v>
      </c>
    </row>
    <row r="10" spans="1:4" ht="18" x14ac:dyDescent="0.25">
      <c r="A10" s="14">
        <f t="shared" si="1"/>
        <v>0.99999999999999989</v>
      </c>
      <c r="B10" s="15">
        <f t="shared" si="0"/>
        <v>0.95782513314973639</v>
      </c>
    </row>
    <row r="11" spans="1:4" ht="18" x14ac:dyDescent="0.25">
      <c r="A11" s="14">
        <f t="shared" si="1"/>
        <v>1.0999999999999999</v>
      </c>
      <c r="B11" s="15">
        <f t="shared" si="0"/>
        <v>0.32221929473391919</v>
      </c>
    </row>
    <row r="12" spans="1:4" ht="18" x14ac:dyDescent="0.25">
      <c r="A12" s="14">
        <f t="shared" si="1"/>
        <v>1.2</v>
      </c>
      <c r="B12" s="15">
        <f t="shared" si="0"/>
        <v>0.34242268082220628</v>
      </c>
    </row>
    <row r="13" spans="1:4" ht="18" x14ac:dyDescent="0.25">
      <c r="A13" s="14">
        <f t="shared" si="1"/>
        <v>1.3</v>
      </c>
      <c r="B13" s="15">
        <f t="shared" si="0"/>
        <v>0.36172783601759284</v>
      </c>
    </row>
    <row r="14" spans="1:4" ht="18" x14ac:dyDescent="0.25">
      <c r="A14" s="14">
        <f t="shared" si="1"/>
        <v>1.4000000000000001</v>
      </c>
      <c r="B14" s="15">
        <f t="shared" si="0"/>
        <v>0.38021124171160608</v>
      </c>
    </row>
    <row r="15" spans="1:4" ht="18" x14ac:dyDescent="0.25">
      <c r="A15" s="14">
        <f t="shared" si="1"/>
        <v>1.5000000000000002</v>
      </c>
      <c r="B15" s="15">
        <f t="shared" si="0"/>
        <v>0.3979400086720376</v>
      </c>
    </row>
    <row r="16" spans="1:4" ht="18" x14ac:dyDescent="0.25">
      <c r="A16" s="14">
        <f t="shared" si="1"/>
        <v>1.6000000000000003</v>
      </c>
      <c r="B16" s="15">
        <f t="shared" si="0"/>
        <v>0.41497334797081803</v>
      </c>
    </row>
    <row r="17" spans="1:2" ht="18" x14ac:dyDescent="0.25">
      <c r="A17" s="14">
        <f t="shared" si="1"/>
        <v>1.7000000000000004</v>
      </c>
      <c r="B17" s="15">
        <f t="shared" si="0"/>
        <v>0.43136376415898736</v>
      </c>
    </row>
    <row r="18" spans="1:2" ht="18" x14ac:dyDescent="0.25">
      <c r="A18" s="14">
        <f t="shared" si="1"/>
        <v>1.8000000000000005</v>
      </c>
      <c r="B18" s="15">
        <f t="shared" si="0"/>
        <v>0.44715803134221932</v>
      </c>
    </row>
    <row r="19" spans="1:2" ht="18" x14ac:dyDescent="0.25">
      <c r="A19" s="14">
        <f t="shared" si="1"/>
        <v>1.9000000000000006</v>
      </c>
      <c r="B19" s="15">
        <f t="shared" si="0"/>
        <v>0.46239799789895614</v>
      </c>
    </row>
    <row r="20" spans="1:2" ht="18" x14ac:dyDescent="0.25">
      <c r="A20" s="14">
        <f t="shared" si="1"/>
        <v>2.0000000000000004</v>
      </c>
      <c r="B20" s="15">
        <f t="shared" si="0"/>
        <v>0.47712125471966249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Вариант №1</vt:lpstr>
      <vt:lpstr>Вариант№2</vt:lpstr>
      <vt:lpstr>Вариант №3</vt:lpstr>
      <vt:lpstr>Вариант №4</vt:lpstr>
      <vt:lpstr>Вариант 5</vt:lpstr>
      <vt:lpstr>Вариант№6</vt:lpstr>
      <vt:lpstr>Вариант№7</vt:lpstr>
      <vt:lpstr>Вариант №8</vt:lpstr>
      <vt:lpstr>Вариант №9</vt:lpstr>
      <vt:lpstr>Вариант №10</vt:lpstr>
      <vt:lpstr>Вариант№11</vt:lpstr>
      <vt:lpstr>Вариант №12</vt:lpstr>
      <vt:lpstr>Вариант №13</vt:lpstr>
      <vt:lpstr>Вариант №14</vt:lpstr>
      <vt:lpstr>Вариант№15</vt:lpstr>
    </vt:vector>
  </TitlesOfParts>
  <Company>МАВИАТ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</cp:lastModifiedBy>
  <cp:lastPrinted>2014-01-27T13:48:55Z</cp:lastPrinted>
  <dcterms:created xsi:type="dcterms:W3CDTF">2008-12-15T11:39:26Z</dcterms:created>
  <dcterms:modified xsi:type="dcterms:W3CDTF">2014-04-23T20:10:48Z</dcterms:modified>
</cp:coreProperties>
</file>